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62" i="1" l="1"/>
  <c r="C152" i="1"/>
  <c r="C158" i="1"/>
  <c r="F162" i="1" l="1"/>
  <c r="F156" i="1"/>
  <c r="F164" i="1"/>
  <c r="F158" i="1"/>
  <c r="F31" i="1"/>
  <c r="F23" i="1"/>
  <c r="F154" i="1"/>
  <c r="E151" i="1"/>
  <c r="F147" i="1"/>
  <c r="F142" i="1"/>
  <c r="F84" i="1"/>
  <c r="F79" i="1"/>
  <c r="F86" i="1"/>
  <c r="F98" i="1"/>
  <c r="F74" i="1"/>
  <c r="E100" i="1"/>
  <c r="E147" i="1"/>
  <c r="E117" i="1"/>
  <c r="E84" i="1"/>
  <c r="F152" i="1" l="1"/>
  <c r="D147" i="1"/>
  <c r="C145" i="1"/>
  <c r="E142" i="1"/>
  <c r="E164" i="1" s="1"/>
  <c r="D142" i="1"/>
  <c r="C142" i="1"/>
  <c r="C147" i="1" s="1"/>
  <c r="C164" i="1" s="1"/>
  <c r="E131" i="1"/>
  <c r="E162" i="1" s="1"/>
  <c r="C131" i="1"/>
  <c r="F127" i="1"/>
  <c r="D127" i="1"/>
  <c r="C127" i="1"/>
  <c r="C119" i="1"/>
  <c r="C160" i="1" s="1"/>
  <c r="D117" i="1"/>
  <c r="C117" i="1"/>
  <c r="E113" i="1"/>
  <c r="E119" i="1" s="1"/>
  <c r="E160" i="1" s="1"/>
  <c r="D113" i="1"/>
  <c r="D119" i="1" s="1"/>
  <c r="C113" i="1"/>
  <c r="F110" i="1"/>
  <c r="F109" i="1"/>
  <c r="F108" i="1"/>
  <c r="F107" i="1"/>
  <c r="F106" i="1"/>
  <c r="F113" i="1" s="1"/>
  <c r="F119" i="1" s="1"/>
  <c r="D100" i="1"/>
  <c r="E98" i="1"/>
  <c r="D98" i="1"/>
  <c r="E95" i="1"/>
  <c r="E158" i="1" s="1"/>
  <c r="D95" i="1"/>
  <c r="C95" i="1"/>
  <c r="C100" i="1" s="1"/>
  <c r="F94" i="1"/>
  <c r="F93" i="1"/>
  <c r="F92" i="1"/>
  <c r="E86" i="1"/>
  <c r="E156" i="1" s="1"/>
  <c r="D84" i="1"/>
  <c r="E79" i="1"/>
  <c r="D79" i="1"/>
  <c r="C79" i="1"/>
  <c r="C86" i="1" s="1"/>
  <c r="C156" i="1" s="1"/>
  <c r="F78" i="1"/>
  <c r="F75" i="1"/>
  <c r="F67" i="1"/>
  <c r="D58" i="1"/>
  <c r="E55" i="1"/>
  <c r="E60" i="1" s="1"/>
  <c r="E153" i="1" s="1"/>
  <c r="D55" i="1"/>
  <c r="D60" i="1" s="1"/>
  <c r="F153" i="1" s="1"/>
  <c r="C55" i="1"/>
  <c r="C60" i="1" s="1"/>
  <c r="C153" i="1" s="1"/>
  <c r="F52" i="1"/>
  <c r="F55" i="1" s="1"/>
  <c r="E40" i="1"/>
  <c r="E47" i="1" s="1"/>
  <c r="E152" i="1" s="1"/>
  <c r="D40" i="1"/>
  <c r="D47" i="1" s="1"/>
  <c r="C40" i="1"/>
  <c r="C47" i="1" s="1"/>
  <c r="F38" i="1"/>
  <c r="F37" i="1"/>
  <c r="F40" i="1" s="1"/>
  <c r="F47" i="1" s="1"/>
  <c r="E29" i="1"/>
  <c r="D29" i="1"/>
  <c r="C29" i="1"/>
  <c r="E23" i="1"/>
  <c r="E31" i="1" s="1"/>
  <c r="D23" i="1"/>
  <c r="C23" i="1"/>
  <c r="F22" i="1"/>
  <c r="F18" i="1"/>
  <c r="F17" i="1"/>
  <c r="F16" i="1"/>
  <c r="F14" i="1"/>
  <c r="F13" i="1"/>
  <c r="F12" i="1"/>
  <c r="F11" i="1"/>
  <c r="F10" i="1"/>
  <c r="F9" i="1"/>
  <c r="F8" i="1"/>
  <c r="F7" i="1"/>
  <c r="F6" i="1"/>
  <c r="F5" i="1"/>
  <c r="C31" i="1" l="1"/>
  <c r="C151" i="1" s="1"/>
  <c r="C154" i="1" s="1"/>
  <c r="C168" i="1" s="1"/>
  <c r="C171" i="1" s="1"/>
  <c r="E154" i="1"/>
  <c r="F95" i="1"/>
  <c r="E168" i="1"/>
  <c r="D86" i="1"/>
  <c r="D170" i="1"/>
  <c r="D31" i="1"/>
  <c r="F151" i="1"/>
  <c r="F168" i="1" l="1"/>
</calcChain>
</file>

<file path=xl/sharedStrings.xml><?xml version="1.0" encoding="utf-8"?>
<sst xmlns="http://schemas.openxmlformats.org/spreadsheetml/2006/main" count="193" uniqueCount="104">
  <si>
    <t>ADMINISTRATION AND RESOURCES</t>
  </si>
  <si>
    <t>CODE</t>
  </si>
  <si>
    <t>Description</t>
  </si>
  <si>
    <t>Actual 13/14</t>
  </si>
  <si>
    <t>Y/E 14-15</t>
  </si>
  <si>
    <t>Variance</t>
  </si>
  <si>
    <t>Comments</t>
  </si>
  <si>
    <t>Administration</t>
  </si>
  <si>
    <t>Expenditure</t>
  </si>
  <si>
    <t>Salaries Staff</t>
  </si>
  <si>
    <t>Staff Expenses</t>
  </si>
  <si>
    <t>Training Staff</t>
  </si>
  <si>
    <t>Licences/Permissions</t>
  </si>
  <si>
    <t>Stationery/Consumables</t>
  </si>
  <si>
    <t>Additional costs of safe</t>
  </si>
  <si>
    <t>Office and Meeting Room Hire</t>
  </si>
  <si>
    <t>Telephone/Broadband etc</t>
  </si>
  <si>
    <t>Memberships/Subscriptions</t>
  </si>
  <si>
    <t>ERNLLCA 14-15 fee paid in 13-14</t>
  </si>
  <si>
    <t>Audit Costs</t>
  </si>
  <si>
    <t>Conference Expenses</t>
  </si>
  <si>
    <t>Insurance</t>
  </si>
  <si>
    <t>-426.13</t>
  </si>
  <si>
    <t>Maintenance</t>
  </si>
  <si>
    <t>Water Rates</t>
  </si>
  <si>
    <t>Six months for 15-16 paid in 14-15 budget</t>
  </si>
  <si>
    <t>Electricity</t>
  </si>
  <si>
    <t>Parish Plan</t>
  </si>
  <si>
    <t>Software and Website</t>
  </si>
  <si>
    <t>Digital mapping software update</t>
  </si>
  <si>
    <t>Sundry Admin</t>
  </si>
  <si>
    <t>VAT</t>
  </si>
  <si>
    <t>Sub Total</t>
  </si>
  <si>
    <t>Income</t>
  </si>
  <si>
    <t>Income Other</t>
  </si>
  <si>
    <t>Bank Interest</t>
  </si>
  <si>
    <t>22.14</t>
  </si>
  <si>
    <t>VAT Refund</t>
  </si>
  <si>
    <t>Unpaid Cheques written off</t>
  </si>
  <si>
    <t>TOTAL</t>
  </si>
  <si>
    <t>Grants and Donations</t>
  </si>
  <si>
    <t>S137 Grants</t>
  </si>
  <si>
    <t>S133 Grants</t>
  </si>
  <si>
    <t>Grant Funding</t>
  </si>
  <si>
    <t>Donations</t>
  </si>
  <si>
    <t>Budget 13/14</t>
  </si>
  <si>
    <t>Democratic Expenses</t>
  </si>
  <si>
    <t>Members Expenses</t>
  </si>
  <si>
    <t>Members Training</t>
  </si>
  <si>
    <t>Election Expenses</t>
  </si>
  <si>
    <t>Open Spaces</t>
  </si>
  <si>
    <t>Open Spaces Contract</t>
  </si>
  <si>
    <t>Floral and Planting</t>
  </si>
  <si>
    <t>Waste / Cleansing</t>
  </si>
  <si>
    <t>Play Area Maintenance</t>
  </si>
  <si>
    <t>War Memorial</t>
  </si>
  <si>
    <t>Sundry Environment</t>
  </si>
  <si>
    <t>CCTV</t>
  </si>
  <si>
    <t>Kirton in Bloom Expense</t>
  </si>
  <si>
    <t>Play Area Refurbishment</t>
  </si>
  <si>
    <t>Sponsorship</t>
  </si>
  <si>
    <t>Grants</t>
  </si>
  <si>
    <t>Burial Grounds</t>
  </si>
  <si>
    <t>Trade Waste</t>
  </si>
  <si>
    <t>Maintenance Works</t>
  </si>
  <si>
    <t>Cemetery costs general</t>
  </si>
  <si>
    <t>Cemetery Fees</t>
  </si>
  <si>
    <t>Total</t>
  </si>
  <si>
    <t xml:space="preserve">S144 Promoting Kirton </t>
  </si>
  <si>
    <t>Summer Gala Expenses</t>
  </si>
  <si>
    <t>Lights Installation/Maintenance</t>
  </si>
  <si>
    <t>Market Stall Hire</t>
  </si>
  <si>
    <t>Equipment Hire</t>
  </si>
  <si>
    <t>Entertainers' Fees</t>
  </si>
  <si>
    <t>Christmas Trees</t>
  </si>
  <si>
    <t>Sundry PK Expenses</t>
  </si>
  <si>
    <t>Event Fees</t>
  </si>
  <si>
    <t>Event Donations</t>
  </si>
  <si>
    <t>Public Services</t>
  </si>
  <si>
    <t>Y/E 14/15</t>
  </si>
  <si>
    <t>Kirton Klipper</t>
  </si>
  <si>
    <t>Kirton Klipper Expenses</t>
  </si>
  <si>
    <t>NLC provided funding for Klipper</t>
  </si>
  <si>
    <t>Project Manager Fees</t>
  </si>
  <si>
    <t>Civic</t>
  </si>
  <si>
    <t>Mayoral Allowance</t>
  </si>
  <si>
    <t>Civic Service Expenses</t>
  </si>
  <si>
    <t>Civic Service held on 12.04.15, paid in 15/16</t>
  </si>
  <si>
    <t>Civic Dinner Expenses</t>
  </si>
  <si>
    <t>Misc Civic Expenses</t>
  </si>
  <si>
    <t>Civic Dinner Ticket Sales</t>
  </si>
  <si>
    <t>SUMMARY</t>
  </si>
  <si>
    <t>Year End</t>
  </si>
  <si>
    <t>Code</t>
  </si>
  <si>
    <t>Administration and Salary</t>
  </si>
  <si>
    <t>S137 and Donations</t>
  </si>
  <si>
    <t>S144 Promoting Kirton</t>
  </si>
  <si>
    <t>Transfer from Reserve</t>
  </si>
  <si>
    <t>PRECEPT</t>
  </si>
  <si>
    <t>Nett Surplus/Deficit Year End</t>
  </si>
  <si>
    <t>* part of play area paid in 13/14</t>
  </si>
  <si>
    <t>767.98</t>
  </si>
  <si>
    <t>Budget</t>
  </si>
  <si>
    <t>Pay award and lump sum given under NJC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</si>
</sst>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6">
    <xf numFmtId="0" fontId="0" fillId="0" borderId="0" xfId="0"/>
    <xf numFmtId="0" fontId="1" fillId="0" borderId="1" xfId="0" applyFont="1" applyFill="1" applyBorder="1"/>
    <xf numFmtId="0" fontId="1" fillId="0" borderId="2" xfId="0" applyFont="1" applyFill="1" applyBorder="1"/>
    <xf numFmtId="3" fontId="1" fillId="0" borderId="2" xfId="0" applyNumberFormat="1" applyFont="1" applyFill="1" applyBorder="1" applyAlignment="1">
      <alignment horizontal="left"/>
    </xf>
    <xf numFmtId="3" fontId="1" fillId="0" borderId="3" xfId="0" applyNumberFormat="1" applyFont="1" applyFill="1" applyBorder="1" applyAlignment="1">
      <alignment horizontal="left"/>
    </xf>
    <xf numFmtId="3" fontId="1" fillId="0" borderId="4" xfId="0" applyNumberFormat="1" applyFont="1" applyFill="1" applyBorder="1" applyAlignment="1">
      <alignment horizontal="left"/>
    </xf>
    <xf numFmtId="3" fontId="1" fillId="0" borderId="5" xfId="0" applyNumberFormat="1" applyFont="1" applyFill="1" applyBorder="1" applyAlignment="1">
      <alignment horizontal="left"/>
    </xf>
    <xf numFmtId="0" fontId="1" fillId="2" borderId="6" xfId="0" applyFont="1" applyFill="1" applyBorder="1" applyAlignment="1">
      <alignment horizontal="right"/>
    </xf>
    <xf numFmtId="0" fontId="1" fillId="0" borderId="7" xfId="0" applyFont="1" applyFill="1" applyBorder="1"/>
    <xf numFmtId="3" fontId="1" fillId="0" borderId="7" xfId="0" applyNumberFormat="1" applyFont="1" applyFill="1" applyBorder="1" applyAlignment="1">
      <alignment horizontal="right"/>
    </xf>
    <xf numFmtId="3" fontId="1" fillId="0" borderId="8" xfId="0" applyNumberFormat="1" applyFont="1" applyFill="1" applyBorder="1" applyAlignment="1">
      <alignment horizontal="right"/>
    </xf>
    <xf numFmtId="3" fontId="1" fillId="0" borderId="9" xfId="0" applyNumberFormat="1" applyFont="1" applyFill="1" applyBorder="1" applyAlignment="1">
      <alignment horizontal="right"/>
    </xf>
    <xf numFmtId="0" fontId="1" fillId="0" borderId="10" xfId="0" applyFont="1" applyFill="1" applyBorder="1" applyAlignment="1">
      <alignment horizontal="left"/>
    </xf>
    <xf numFmtId="0" fontId="1" fillId="0" borderId="11" xfId="0" applyFont="1" applyFill="1" applyBorder="1"/>
    <xf numFmtId="3" fontId="1" fillId="0" borderId="11" xfId="0" applyNumberFormat="1" applyFont="1" applyFill="1" applyBorder="1" applyAlignment="1">
      <alignment horizontal="right"/>
    </xf>
    <xf numFmtId="3" fontId="1" fillId="0" borderId="12" xfId="0" applyNumberFormat="1" applyFont="1" applyFill="1" applyBorder="1" applyAlignment="1">
      <alignment horizontal="right"/>
    </xf>
    <xf numFmtId="3" fontId="1" fillId="0" borderId="13" xfId="0" applyNumberFormat="1" applyFont="1" applyFill="1" applyBorder="1" applyAlignment="1">
      <alignment horizontal="right"/>
    </xf>
    <xf numFmtId="0" fontId="1" fillId="0" borderId="10" xfId="0" applyFont="1" applyFill="1" applyBorder="1"/>
    <xf numFmtId="0" fontId="2" fillId="0" borderId="11" xfId="0" applyFont="1" applyFill="1" applyBorder="1"/>
    <xf numFmtId="43" fontId="3" fillId="0" borderId="11" xfId="0" applyNumberFormat="1" applyFont="1" applyBorder="1" applyAlignment="1">
      <alignment horizontal="right"/>
    </xf>
    <xf numFmtId="43" fontId="2" fillId="0" borderId="11" xfId="0" applyNumberFormat="1" applyFont="1" applyFill="1" applyBorder="1" applyAlignment="1">
      <alignment horizontal="right"/>
    </xf>
    <xf numFmtId="43" fontId="2" fillId="0" borderId="12" xfId="0" applyNumberFormat="1" applyFont="1" applyFill="1" applyBorder="1" applyAlignment="1">
      <alignment horizontal="right"/>
    </xf>
    <xf numFmtId="43" fontId="4" fillId="0" borderId="13" xfId="0" applyNumberFormat="1" applyFont="1" applyFill="1" applyBorder="1" applyAlignment="1">
      <alignment horizontal="right"/>
    </xf>
    <xf numFmtId="0" fontId="5" fillId="0" borderId="0" xfId="0" applyFont="1"/>
    <xf numFmtId="43" fontId="2" fillId="0" borderId="13" xfId="0" applyNumberFormat="1" applyFont="1" applyFill="1" applyBorder="1" applyAlignment="1">
      <alignment horizontal="right"/>
    </xf>
    <xf numFmtId="49" fontId="4" fillId="0" borderId="13" xfId="0" applyNumberFormat="1" applyFont="1" applyFill="1" applyBorder="1" applyAlignment="1">
      <alignment horizontal="right"/>
    </xf>
    <xf numFmtId="43" fontId="2" fillId="0" borderId="14" xfId="0" applyNumberFormat="1" applyFont="1" applyFill="1" applyBorder="1" applyAlignment="1">
      <alignment horizontal="right"/>
    </xf>
    <xf numFmtId="43" fontId="4" fillId="0" borderId="15" xfId="0" applyNumberFormat="1" applyFont="1" applyFill="1" applyBorder="1" applyAlignment="1">
      <alignment horizontal="right"/>
    </xf>
    <xf numFmtId="0" fontId="1" fillId="0" borderId="11" xfId="0" applyFont="1" applyFill="1" applyBorder="1" applyAlignment="1">
      <alignment horizontal="right"/>
    </xf>
    <xf numFmtId="43" fontId="1" fillId="0" borderId="16" xfId="0" applyNumberFormat="1" applyFont="1" applyBorder="1" applyAlignment="1">
      <alignment horizontal="right"/>
    </xf>
    <xf numFmtId="43" fontId="1" fillId="0" borderId="16" xfId="0" applyNumberFormat="1" applyFont="1" applyFill="1" applyBorder="1" applyAlignment="1">
      <alignment horizontal="right"/>
    </xf>
    <xf numFmtId="43" fontId="1" fillId="0" borderId="17" xfId="0" applyNumberFormat="1" applyFont="1" applyFill="1" applyBorder="1" applyAlignment="1">
      <alignment horizontal="right"/>
    </xf>
    <xf numFmtId="44" fontId="3" fillId="0" borderId="7" xfId="0" applyNumberFormat="1" applyFont="1" applyBorder="1" applyAlignment="1">
      <alignment horizontal="right"/>
    </xf>
    <xf numFmtId="44" fontId="1" fillId="0" borderId="7" xfId="0" applyNumberFormat="1" applyFont="1" applyFill="1" applyBorder="1" applyAlignment="1">
      <alignment horizontal="right"/>
    </xf>
    <xf numFmtId="44" fontId="1" fillId="0" borderId="8" xfId="0" applyNumberFormat="1" applyFont="1" applyFill="1" applyBorder="1" applyAlignment="1">
      <alignment horizontal="right"/>
    </xf>
    <xf numFmtId="44" fontId="1" fillId="0" borderId="9" xfId="0" applyNumberFormat="1" applyFont="1" applyFill="1" applyBorder="1" applyAlignment="1">
      <alignment horizontal="right"/>
    </xf>
    <xf numFmtId="49" fontId="2" fillId="0" borderId="13" xfId="0" applyNumberFormat="1" applyFont="1" applyFill="1" applyBorder="1" applyAlignment="1">
      <alignment horizontal="right"/>
    </xf>
    <xf numFmtId="43" fontId="3" fillId="0" borderId="18" xfId="0" applyNumberFormat="1" applyFont="1" applyBorder="1" applyAlignment="1">
      <alignment horizontal="right"/>
    </xf>
    <xf numFmtId="4" fontId="2" fillId="0" borderId="13" xfId="0" applyNumberFormat="1" applyFont="1" applyFill="1" applyBorder="1" applyAlignment="1">
      <alignment horizontal="right"/>
    </xf>
    <xf numFmtId="2" fontId="3" fillId="0" borderId="11" xfId="0" applyNumberFormat="1" applyFont="1" applyBorder="1" applyAlignment="1">
      <alignment horizontal="right"/>
    </xf>
    <xf numFmtId="43" fontId="2" fillId="0" borderId="18" xfId="0" applyNumberFormat="1" applyFont="1" applyFill="1" applyBorder="1" applyAlignment="1">
      <alignment horizontal="right"/>
    </xf>
    <xf numFmtId="43" fontId="2" fillId="0" borderId="15" xfId="0" applyNumberFormat="1" applyFont="1" applyFill="1" applyBorder="1" applyAlignment="1">
      <alignment horizontal="right"/>
    </xf>
    <xf numFmtId="49" fontId="1" fillId="0" borderId="17" xfId="0" applyNumberFormat="1" applyFont="1" applyFill="1" applyBorder="1" applyAlignment="1">
      <alignment horizontal="right"/>
    </xf>
    <xf numFmtId="43" fontId="1" fillId="0" borderId="7" xfId="0" applyNumberFormat="1" applyFont="1" applyBorder="1" applyAlignment="1">
      <alignment horizontal="right"/>
    </xf>
    <xf numFmtId="43" fontId="1" fillId="0" borderId="7" xfId="0" applyNumberFormat="1" applyFont="1" applyFill="1" applyBorder="1" applyAlignment="1">
      <alignment horizontal="right"/>
    </xf>
    <xf numFmtId="43" fontId="1" fillId="0" borderId="8" xfId="0" applyNumberFormat="1" applyFont="1" applyFill="1" applyBorder="1" applyAlignment="1">
      <alignment horizontal="right"/>
    </xf>
    <xf numFmtId="43" fontId="1" fillId="0" borderId="9" xfId="0" applyNumberFormat="1" applyFont="1" applyFill="1" applyBorder="1" applyAlignment="1">
      <alignment horizontal="right"/>
    </xf>
    <xf numFmtId="43" fontId="1" fillId="0" borderId="19" xfId="0" applyNumberFormat="1" applyFont="1" applyBorder="1" applyAlignment="1">
      <alignment horizontal="right"/>
    </xf>
    <xf numFmtId="43" fontId="1" fillId="0" borderId="19" xfId="0" applyNumberFormat="1" applyFont="1" applyFill="1" applyBorder="1" applyAlignment="1">
      <alignment horizontal="right"/>
    </xf>
    <xf numFmtId="43" fontId="1" fillId="0" borderId="20" xfId="0" applyNumberFormat="1" applyFont="1" applyFill="1" applyBorder="1" applyAlignment="1">
      <alignment horizontal="right"/>
    </xf>
    <xf numFmtId="0" fontId="1" fillId="0" borderId="21" xfId="0" applyFont="1" applyFill="1" applyBorder="1"/>
    <xf numFmtId="0" fontId="1" fillId="0" borderId="22" xfId="0" applyFont="1" applyFill="1" applyBorder="1" applyAlignment="1">
      <alignment horizontal="right"/>
    </xf>
    <xf numFmtId="44" fontId="1" fillId="0" borderId="22" xfId="0" applyNumberFormat="1" applyFont="1" applyBorder="1" applyAlignment="1">
      <alignment horizontal="right"/>
    </xf>
    <xf numFmtId="44" fontId="1" fillId="0" borderId="22" xfId="0" applyNumberFormat="1" applyFont="1" applyFill="1" applyBorder="1" applyAlignment="1">
      <alignment horizontal="right"/>
    </xf>
    <xf numFmtId="44" fontId="1" fillId="0" borderId="23" xfId="0" applyNumberFormat="1" applyFont="1" applyFill="1" applyBorder="1" applyAlignment="1">
      <alignment horizontal="right"/>
    </xf>
    <xf numFmtId="44" fontId="1" fillId="0" borderId="24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3" fillId="0" borderId="11" xfId="0" applyFont="1" applyFill="1" applyBorder="1"/>
    <xf numFmtId="43" fontId="3" fillId="0" borderId="11" xfId="0" applyNumberFormat="1" applyFont="1" applyFill="1" applyBorder="1" applyAlignment="1">
      <alignment horizontal="right"/>
    </xf>
    <xf numFmtId="43" fontId="3" fillId="0" borderId="18" xfId="0" applyNumberFormat="1" applyFont="1" applyFill="1" applyBorder="1" applyAlignment="1">
      <alignment horizontal="right"/>
    </xf>
    <xf numFmtId="43" fontId="3" fillId="0" borderId="7" xfId="0" applyNumberFormat="1" applyFont="1" applyFill="1" applyBorder="1" applyAlignment="1">
      <alignment horizontal="right"/>
    </xf>
    <xf numFmtId="43" fontId="3" fillId="0" borderId="8" xfId="0" applyNumberFormat="1" applyFont="1" applyFill="1" applyBorder="1" applyAlignment="1">
      <alignment horizontal="right"/>
    </xf>
    <xf numFmtId="43" fontId="3" fillId="0" borderId="9" xfId="0" applyNumberFormat="1" applyFont="1" applyFill="1" applyBorder="1" applyAlignment="1">
      <alignment horizontal="right"/>
    </xf>
    <xf numFmtId="0" fontId="1" fillId="0" borderId="10" xfId="0" applyFont="1" applyBorder="1"/>
    <xf numFmtId="43" fontId="1" fillId="0" borderId="20" xfId="0" applyNumberFormat="1" applyFont="1" applyBorder="1" applyAlignment="1">
      <alignment horizontal="right"/>
    </xf>
    <xf numFmtId="0" fontId="1" fillId="0" borderId="25" xfId="0" applyFont="1" applyBorder="1"/>
    <xf numFmtId="0" fontId="3" fillId="0" borderId="26" xfId="0" applyFont="1" applyBorder="1"/>
    <xf numFmtId="3" fontId="3" fillId="0" borderId="26" xfId="0" applyNumberFormat="1" applyFont="1" applyBorder="1" applyAlignment="1">
      <alignment horizontal="right"/>
    </xf>
    <xf numFmtId="3" fontId="3" fillId="0" borderId="23" xfId="0" applyNumberFormat="1" applyFont="1" applyBorder="1" applyAlignment="1">
      <alignment horizontal="right"/>
    </xf>
    <xf numFmtId="3" fontId="3" fillId="0" borderId="24" xfId="0" applyNumberFormat="1" applyFont="1" applyBorder="1" applyAlignment="1">
      <alignment horizontal="right"/>
    </xf>
    <xf numFmtId="43" fontId="1" fillId="0" borderId="27" xfId="0" applyNumberFormat="1" applyFont="1" applyFill="1" applyBorder="1" applyAlignment="1">
      <alignment horizontal="right"/>
    </xf>
    <xf numFmtId="43" fontId="1" fillId="0" borderId="28" xfId="0" applyNumberFormat="1" applyFont="1" applyFill="1" applyBorder="1" applyAlignment="1">
      <alignment horizontal="right"/>
    </xf>
    <xf numFmtId="43" fontId="1" fillId="0" borderId="29" xfId="0" applyNumberFormat="1" applyFont="1" applyFill="1" applyBorder="1" applyAlignment="1">
      <alignment horizontal="right"/>
    </xf>
    <xf numFmtId="43" fontId="1" fillId="0" borderId="30" xfId="0" applyNumberFormat="1" applyFont="1" applyBorder="1" applyAlignment="1">
      <alignment horizontal="right"/>
    </xf>
    <xf numFmtId="43" fontId="1" fillId="0" borderId="31" xfId="0" applyNumberFormat="1" applyFont="1" applyBorder="1" applyAlignment="1">
      <alignment horizontal="right"/>
    </xf>
    <xf numFmtId="43" fontId="1" fillId="0" borderId="32" xfId="0" applyNumberFormat="1" applyFont="1" applyBorder="1" applyAlignment="1">
      <alignment horizontal="right"/>
    </xf>
    <xf numFmtId="3" fontId="3" fillId="0" borderId="22" xfId="0" applyNumberFormat="1" applyFont="1" applyBorder="1" applyAlignment="1">
      <alignment horizontal="right"/>
    </xf>
    <xf numFmtId="0" fontId="1" fillId="0" borderId="33" xfId="0" applyFont="1" applyBorder="1"/>
    <xf numFmtId="0" fontId="3" fillId="0" borderId="27" xfId="0" applyFont="1" applyBorder="1"/>
    <xf numFmtId="3" fontId="3" fillId="0" borderId="27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3" fontId="3" fillId="0" borderId="34" xfId="0" applyNumberFormat="1" applyFont="1" applyBorder="1" applyAlignment="1">
      <alignment horizontal="right"/>
    </xf>
    <xf numFmtId="3" fontId="1" fillId="0" borderId="2" xfId="0" applyNumberFormat="1" applyFont="1" applyFill="1" applyBorder="1" applyAlignment="1"/>
    <xf numFmtId="3" fontId="1" fillId="0" borderId="3" xfId="0" applyNumberFormat="1" applyFont="1" applyFill="1" applyBorder="1" applyAlignment="1"/>
    <xf numFmtId="3" fontId="1" fillId="0" borderId="4" xfId="0" applyNumberFormat="1" applyFont="1" applyFill="1" applyBorder="1" applyAlignment="1"/>
    <xf numFmtId="0" fontId="6" fillId="3" borderId="6" xfId="0" applyFont="1" applyFill="1" applyBorder="1"/>
    <xf numFmtId="0" fontId="6" fillId="0" borderId="7" xfId="0" applyFont="1" applyFill="1" applyBorder="1"/>
    <xf numFmtId="3" fontId="6" fillId="0" borderId="7" xfId="0" applyNumberFormat="1" applyFont="1" applyFill="1" applyBorder="1"/>
    <xf numFmtId="3" fontId="6" fillId="0" borderId="7" xfId="0" applyNumberFormat="1" applyFont="1" applyFill="1" applyBorder="1" applyAlignment="1">
      <alignment horizontal="center"/>
    </xf>
    <xf numFmtId="3" fontId="6" fillId="0" borderId="8" xfId="0" applyNumberFormat="1" applyFont="1" applyFill="1" applyBorder="1" applyAlignment="1">
      <alignment horizontal="center"/>
    </xf>
    <xf numFmtId="3" fontId="6" fillId="0" borderId="9" xfId="0" applyNumberFormat="1" applyFont="1" applyFill="1" applyBorder="1" applyAlignment="1">
      <alignment horizontal="center"/>
    </xf>
    <xf numFmtId="0" fontId="6" fillId="0" borderId="10" xfId="0" applyFont="1" applyFill="1" applyBorder="1"/>
    <xf numFmtId="0" fontId="6" fillId="0" borderId="11" xfId="0" applyFont="1" applyFill="1" applyBorder="1"/>
    <xf numFmtId="3" fontId="6" fillId="0" borderId="11" xfId="0" applyNumberFormat="1" applyFont="1" applyFill="1" applyBorder="1"/>
    <xf numFmtId="3" fontId="6" fillId="0" borderId="11" xfId="0" applyNumberFormat="1" applyFont="1" applyFill="1" applyBorder="1" applyAlignment="1">
      <alignment horizontal="center"/>
    </xf>
    <xf numFmtId="3" fontId="6" fillId="0" borderId="12" xfId="0" applyNumberFormat="1" applyFont="1" applyFill="1" applyBorder="1" applyAlignment="1">
      <alignment horizontal="center"/>
    </xf>
    <xf numFmtId="3" fontId="6" fillId="0" borderId="13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right"/>
    </xf>
    <xf numFmtId="0" fontId="7" fillId="0" borderId="11" xfId="0" applyFont="1" applyFill="1" applyBorder="1"/>
    <xf numFmtId="43" fontId="7" fillId="0" borderId="11" xfId="0" applyNumberFormat="1" applyFont="1" applyFill="1" applyBorder="1" applyAlignment="1">
      <alignment horizontal="right"/>
    </xf>
    <xf numFmtId="43" fontId="7" fillId="0" borderId="11" xfId="0" applyNumberFormat="1" applyFont="1" applyFill="1" applyBorder="1"/>
    <xf numFmtId="43" fontId="7" fillId="0" borderId="12" xfId="0" applyNumberFormat="1" applyFont="1" applyFill="1" applyBorder="1"/>
    <xf numFmtId="43" fontId="7" fillId="0" borderId="13" xfId="0" applyNumberFormat="1" applyFont="1" applyFill="1" applyBorder="1"/>
    <xf numFmtId="43" fontId="4" fillId="0" borderId="13" xfId="0" applyNumberFormat="1" applyFont="1" applyFill="1" applyBorder="1"/>
    <xf numFmtId="43" fontId="7" fillId="0" borderId="18" xfId="0" applyNumberFormat="1" applyFont="1" applyFill="1" applyBorder="1"/>
    <xf numFmtId="43" fontId="7" fillId="0" borderId="14" xfId="0" applyNumberFormat="1" applyFont="1" applyFill="1" applyBorder="1"/>
    <xf numFmtId="43" fontId="7" fillId="0" borderId="15" xfId="0" applyNumberFormat="1" applyFont="1" applyFill="1" applyBorder="1"/>
    <xf numFmtId="43" fontId="1" fillId="0" borderId="5" xfId="0" applyNumberFormat="1" applyFont="1" applyFill="1" applyBorder="1" applyAlignment="1">
      <alignment horizontal="right"/>
    </xf>
    <xf numFmtId="43" fontId="1" fillId="0" borderId="34" xfId="0" applyNumberFormat="1" applyFont="1" applyFill="1" applyBorder="1" applyAlignment="1">
      <alignment horizontal="right"/>
    </xf>
    <xf numFmtId="43" fontId="7" fillId="0" borderId="7" xfId="0" applyNumberFormat="1" applyFont="1" applyFill="1" applyBorder="1"/>
    <xf numFmtId="43" fontId="7" fillId="0" borderId="27" xfId="0" applyNumberFormat="1" applyFont="1" applyFill="1" applyBorder="1"/>
    <xf numFmtId="43" fontId="8" fillId="0" borderId="17" xfId="0" applyNumberFormat="1" applyFont="1" applyFill="1" applyBorder="1" applyAlignment="1">
      <alignment horizontal="right"/>
    </xf>
    <xf numFmtId="0" fontId="1" fillId="4" borderId="35" xfId="0" applyFont="1" applyFill="1" applyBorder="1"/>
    <xf numFmtId="0" fontId="3" fillId="4" borderId="36" xfId="0" applyFont="1" applyFill="1" applyBorder="1"/>
    <xf numFmtId="3" fontId="3" fillId="4" borderId="36" xfId="0" applyNumberFormat="1" applyFont="1" applyFill="1" applyBorder="1" applyAlignment="1">
      <alignment horizontal="right"/>
    </xf>
    <xf numFmtId="3" fontId="3" fillId="4" borderId="37" xfId="0" applyNumberFormat="1" applyFont="1" applyFill="1" applyBorder="1" applyAlignment="1">
      <alignment horizontal="right"/>
    </xf>
    <xf numFmtId="3" fontId="3" fillId="4" borderId="38" xfId="0" applyNumberFormat="1" applyFont="1" applyFill="1" applyBorder="1" applyAlignment="1">
      <alignment horizontal="right"/>
    </xf>
    <xf numFmtId="0" fontId="9" fillId="0" borderId="26" xfId="0" applyFont="1" applyBorder="1"/>
    <xf numFmtId="3" fontId="9" fillId="0" borderId="26" xfId="0" applyNumberFormat="1" applyFont="1" applyBorder="1" applyAlignment="1"/>
    <xf numFmtId="3" fontId="9" fillId="0" borderId="39" xfId="0" applyNumberFormat="1" applyFont="1" applyBorder="1" applyAlignment="1"/>
    <xf numFmtId="3" fontId="9" fillId="0" borderId="40" xfId="0" applyNumberFormat="1" applyFont="1" applyBorder="1" applyAlignment="1"/>
    <xf numFmtId="0" fontId="1" fillId="4" borderId="6" xfId="0" applyFont="1" applyFill="1" applyBorder="1"/>
    <xf numFmtId="0" fontId="3" fillId="0" borderId="7" xfId="0" applyFont="1" applyBorder="1"/>
    <xf numFmtId="3" fontId="3" fillId="0" borderId="7" xfId="0" applyNumberFormat="1" applyFont="1" applyBorder="1" applyAlignment="1">
      <alignment horizontal="right"/>
    </xf>
    <xf numFmtId="3" fontId="3" fillId="0" borderId="8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0" fontId="3" fillId="0" borderId="11" xfId="0" applyFont="1" applyBorder="1"/>
    <xf numFmtId="3" fontId="3" fillId="0" borderId="11" xfId="0" applyNumberFormat="1" applyFont="1" applyBorder="1" applyAlignment="1">
      <alignment horizontal="right"/>
    </xf>
    <xf numFmtId="3" fontId="3" fillId="0" borderId="41" xfId="0" applyNumberFormat="1" applyFont="1" applyBorder="1" applyAlignment="1">
      <alignment horizontal="right"/>
    </xf>
    <xf numFmtId="3" fontId="3" fillId="0" borderId="42" xfId="0" applyNumberFormat="1" applyFont="1" applyBorder="1" applyAlignment="1">
      <alignment horizontal="right"/>
    </xf>
    <xf numFmtId="43" fontId="3" fillId="0" borderId="41" xfId="0" applyNumberFormat="1" applyFont="1" applyBorder="1" applyAlignment="1">
      <alignment horizontal="right"/>
    </xf>
    <xf numFmtId="43" fontId="3" fillId="0" borderId="42" xfId="0" applyNumberFormat="1" applyFont="1" applyBorder="1" applyAlignment="1">
      <alignment horizontal="right"/>
    </xf>
    <xf numFmtId="43" fontId="3" fillId="0" borderId="43" xfId="0" applyNumberFormat="1" applyFont="1" applyBorder="1" applyAlignment="1">
      <alignment horizontal="right"/>
    </xf>
    <xf numFmtId="43" fontId="3" fillId="0" borderId="44" xfId="0" applyNumberFormat="1" applyFont="1" applyBorder="1" applyAlignment="1">
      <alignment horizontal="right"/>
    </xf>
    <xf numFmtId="0" fontId="9" fillId="0" borderId="11" xfId="0" applyFont="1" applyBorder="1" applyAlignment="1">
      <alignment horizontal="left" indent="14"/>
    </xf>
    <xf numFmtId="43" fontId="9" fillId="0" borderId="16" xfId="0" applyNumberFormat="1" applyFont="1" applyBorder="1" applyAlignment="1">
      <alignment horizontal="right"/>
    </xf>
    <xf numFmtId="43" fontId="9" fillId="0" borderId="45" xfId="0" applyNumberFormat="1" applyFont="1" applyBorder="1" applyAlignment="1">
      <alignment horizontal="right"/>
    </xf>
    <xf numFmtId="43" fontId="9" fillId="0" borderId="46" xfId="0" applyNumberFormat="1" applyFont="1" applyBorder="1" applyAlignment="1">
      <alignment horizontal="right"/>
    </xf>
    <xf numFmtId="43" fontId="3" fillId="0" borderId="7" xfId="0" applyNumberFormat="1" applyFont="1" applyBorder="1" applyAlignment="1">
      <alignment horizontal="right"/>
    </xf>
    <xf numFmtId="43" fontId="3" fillId="0" borderId="28" xfId="0" applyNumberFormat="1" applyFont="1" applyBorder="1" applyAlignment="1">
      <alignment horizontal="right"/>
    </xf>
    <xf numFmtId="43" fontId="3" fillId="0" borderId="29" xfId="0" applyNumberFormat="1" applyFont="1" applyBorder="1" applyAlignment="1">
      <alignment horizontal="right"/>
    </xf>
    <xf numFmtId="43" fontId="2" fillId="0" borderId="43" xfId="0" applyNumberFormat="1" applyFont="1" applyBorder="1" applyAlignment="1">
      <alignment horizontal="right"/>
    </xf>
    <xf numFmtId="43" fontId="1" fillId="0" borderId="45" xfId="0" applyNumberFormat="1" applyFont="1" applyBorder="1" applyAlignment="1">
      <alignment horizontal="right"/>
    </xf>
    <xf numFmtId="43" fontId="9" fillId="0" borderId="7" xfId="0" applyNumberFormat="1" applyFont="1" applyBorder="1" applyAlignment="1">
      <alignment horizontal="right"/>
    </xf>
    <xf numFmtId="43" fontId="1" fillId="0" borderId="28" xfId="0" applyNumberFormat="1" applyFont="1" applyBorder="1" applyAlignment="1">
      <alignment horizontal="right"/>
    </xf>
    <xf numFmtId="43" fontId="9" fillId="0" borderId="29" xfId="0" applyNumberFormat="1" applyFont="1" applyBorder="1" applyAlignment="1">
      <alignment horizontal="right"/>
    </xf>
    <xf numFmtId="0" fontId="9" fillId="0" borderId="11" xfId="0" applyFont="1" applyBorder="1" applyAlignment="1">
      <alignment horizontal="left" indent="17"/>
    </xf>
    <xf numFmtId="43" fontId="9" fillId="0" borderId="19" xfId="0" applyNumberFormat="1" applyFont="1" applyBorder="1" applyAlignment="1">
      <alignment horizontal="right"/>
    </xf>
    <xf numFmtId="0" fontId="6" fillId="0" borderId="25" xfId="0" applyFont="1" applyFill="1" applyBorder="1"/>
    <xf numFmtId="0" fontId="3" fillId="0" borderId="26" xfId="0" applyFont="1" applyBorder="1" applyAlignment="1">
      <alignment horizontal="left" indent="17"/>
    </xf>
    <xf numFmtId="3" fontId="3" fillId="0" borderId="47" xfId="0" applyNumberFormat="1" applyFont="1" applyBorder="1" applyAlignment="1">
      <alignment horizontal="right"/>
    </xf>
    <xf numFmtId="3" fontId="3" fillId="0" borderId="48" xfId="0" applyNumberFormat="1" applyFont="1" applyBorder="1" applyAlignment="1">
      <alignment horizontal="right"/>
    </xf>
    <xf numFmtId="0" fontId="6" fillId="5" borderId="1" xfId="0" applyFont="1" applyFill="1" applyBorder="1"/>
    <xf numFmtId="0" fontId="3" fillId="5" borderId="2" xfId="0" applyFont="1" applyFill="1" applyBorder="1" applyAlignment="1">
      <alignment horizontal="left" indent="17"/>
    </xf>
    <xf numFmtId="3" fontId="3" fillId="5" borderId="2" xfId="0" applyNumberFormat="1" applyFont="1" applyFill="1" applyBorder="1" applyAlignment="1">
      <alignment horizontal="right"/>
    </xf>
    <xf numFmtId="3" fontId="3" fillId="5" borderId="3" xfId="0" applyNumberFormat="1" applyFont="1" applyFill="1" applyBorder="1" applyAlignment="1">
      <alignment horizontal="right"/>
    </xf>
    <xf numFmtId="3" fontId="3" fillId="5" borderId="4" xfId="0" applyNumberFormat="1" applyFont="1" applyFill="1" applyBorder="1" applyAlignment="1">
      <alignment horizontal="right"/>
    </xf>
    <xf numFmtId="0" fontId="6" fillId="0" borderId="21" xfId="0" applyFont="1" applyFill="1" applyBorder="1"/>
    <xf numFmtId="0" fontId="9" fillId="0" borderId="22" xfId="0" applyFont="1" applyBorder="1" applyAlignment="1">
      <alignment horizontal="left"/>
    </xf>
    <xf numFmtId="3" fontId="9" fillId="0" borderId="22" xfId="0" applyNumberFormat="1" applyFont="1" applyBorder="1" applyAlignment="1">
      <alignment horizontal="left"/>
    </xf>
    <xf numFmtId="3" fontId="9" fillId="0" borderId="22" xfId="0" applyNumberFormat="1" applyFont="1" applyBorder="1" applyAlignment="1"/>
    <xf numFmtId="3" fontId="9" fillId="0" borderId="23" xfId="0" applyNumberFormat="1" applyFont="1" applyBorder="1" applyAlignment="1"/>
    <xf numFmtId="3" fontId="9" fillId="0" borderId="24" xfId="0" applyNumberFormat="1" applyFont="1" applyBorder="1" applyAlignment="1"/>
    <xf numFmtId="0" fontId="6" fillId="5" borderId="6" xfId="0" applyFont="1" applyFill="1" applyBorder="1"/>
    <xf numFmtId="0" fontId="3" fillId="0" borderId="7" xfId="0" applyFont="1" applyBorder="1" applyAlignment="1">
      <alignment horizontal="left" indent="17"/>
    </xf>
    <xf numFmtId="0" fontId="3" fillId="0" borderId="11" xfId="0" applyFont="1" applyBorder="1" applyAlignment="1">
      <alignment horizontal="left" indent="17"/>
    </xf>
    <xf numFmtId="3" fontId="3" fillId="0" borderId="12" xfId="0" applyNumberFormat="1" applyFont="1" applyBorder="1" applyAlignment="1">
      <alignment horizontal="right"/>
    </xf>
    <xf numFmtId="3" fontId="3" fillId="0" borderId="13" xfId="0" applyNumberFormat="1" applyFont="1" applyBorder="1" applyAlignment="1">
      <alignment horizontal="right"/>
    </xf>
    <xf numFmtId="0" fontId="3" fillId="0" borderId="11" xfId="0" applyFont="1" applyBorder="1" applyAlignment="1">
      <alignment horizontal="left"/>
    </xf>
    <xf numFmtId="43" fontId="3" fillId="0" borderId="12" xfId="0" applyNumberFormat="1" applyFont="1" applyBorder="1" applyAlignment="1">
      <alignment horizontal="right"/>
    </xf>
    <xf numFmtId="43" fontId="3" fillId="0" borderId="13" xfId="0" applyNumberFormat="1" applyFont="1" applyBorder="1" applyAlignment="1">
      <alignment horizontal="right"/>
    </xf>
    <xf numFmtId="43" fontId="4" fillId="0" borderId="13" xfId="0" applyNumberFormat="1" applyFont="1" applyBorder="1" applyAlignment="1">
      <alignment horizontal="right"/>
    </xf>
    <xf numFmtId="43" fontId="3" fillId="0" borderId="14" xfId="0" applyNumberFormat="1" applyFont="1" applyBorder="1" applyAlignment="1">
      <alignment horizontal="right"/>
    </xf>
    <xf numFmtId="43" fontId="4" fillId="0" borderId="15" xfId="0" applyNumberFormat="1" applyFont="1" applyBorder="1" applyAlignment="1">
      <alignment horizontal="right"/>
    </xf>
    <xf numFmtId="43" fontId="9" fillId="0" borderId="17" xfId="0" applyNumberFormat="1" applyFont="1" applyBorder="1" applyAlignment="1">
      <alignment horizontal="right"/>
    </xf>
    <xf numFmtId="43" fontId="3" fillId="0" borderId="8" xfId="0" applyNumberFormat="1" applyFont="1" applyBorder="1" applyAlignment="1">
      <alignment horizontal="right"/>
    </xf>
    <xf numFmtId="43" fontId="3" fillId="0" borderId="9" xfId="0" applyNumberFormat="1" applyFont="1" applyBorder="1" applyAlignment="1">
      <alignment horizontal="right"/>
    </xf>
    <xf numFmtId="43" fontId="2" fillId="0" borderId="13" xfId="0" applyNumberFormat="1" applyFont="1" applyBorder="1" applyAlignment="1">
      <alignment horizontal="right"/>
    </xf>
    <xf numFmtId="43" fontId="2" fillId="0" borderId="15" xfId="0" applyNumberFormat="1" applyFont="1" applyBorder="1" applyAlignment="1">
      <alignment horizontal="right"/>
    </xf>
    <xf numFmtId="43" fontId="1" fillId="0" borderId="17" xfId="0" applyNumberFormat="1" applyFont="1" applyBorder="1" applyAlignment="1">
      <alignment horizontal="right"/>
    </xf>
    <xf numFmtId="43" fontId="9" fillId="0" borderId="8" xfId="0" applyNumberFormat="1" applyFont="1" applyBorder="1" applyAlignment="1">
      <alignment horizontal="right"/>
    </xf>
    <xf numFmtId="43" fontId="9" fillId="0" borderId="9" xfId="0" applyNumberFormat="1" applyFont="1" applyBorder="1" applyAlignment="1">
      <alignment horizontal="right"/>
    </xf>
    <xf numFmtId="43" fontId="9" fillId="0" borderId="20" xfId="0" applyNumberFormat="1" applyFont="1" applyBorder="1" applyAlignment="1">
      <alignment horizontal="right"/>
    </xf>
    <xf numFmtId="0" fontId="1" fillId="6" borderId="49" xfId="0" applyFont="1" applyFill="1" applyBorder="1"/>
    <xf numFmtId="0" fontId="3" fillId="6" borderId="50" xfId="0" applyFont="1" applyFill="1" applyBorder="1"/>
    <xf numFmtId="3" fontId="3" fillId="6" borderId="50" xfId="0" applyNumberFormat="1" applyFont="1" applyFill="1" applyBorder="1" applyAlignment="1">
      <alignment horizontal="right"/>
    </xf>
    <xf numFmtId="3" fontId="3" fillId="6" borderId="51" xfId="0" applyNumberFormat="1" applyFont="1" applyFill="1" applyBorder="1" applyAlignment="1">
      <alignment horizontal="right"/>
    </xf>
    <xf numFmtId="3" fontId="3" fillId="6" borderId="52" xfId="0" applyNumberFormat="1" applyFont="1" applyFill="1" applyBorder="1" applyAlignment="1">
      <alignment horizontal="right"/>
    </xf>
    <xf numFmtId="0" fontId="1" fillId="0" borderId="1" xfId="0" applyFont="1" applyBorder="1"/>
    <xf numFmtId="0" fontId="9" fillId="0" borderId="2" xfId="0" applyFont="1" applyBorder="1"/>
    <xf numFmtId="3" fontId="9" fillId="0" borderId="2" xfId="0" applyNumberFormat="1" applyFont="1" applyBorder="1" applyAlignment="1">
      <alignment horizontal="left"/>
    </xf>
    <xf numFmtId="3" fontId="9" fillId="0" borderId="3" xfId="0" applyNumberFormat="1" applyFont="1" applyBorder="1" applyAlignment="1">
      <alignment horizontal="left"/>
    </xf>
    <xf numFmtId="3" fontId="9" fillId="0" borderId="4" xfId="0" applyNumberFormat="1" applyFont="1" applyBorder="1" applyAlignment="1">
      <alignment horizontal="left"/>
    </xf>
    <xf numFmtId="0" fontId="1" fillId="6" borderId="6" xfId="0" applyFont="1" applyFill="1" applyBorder="1"/>
    <xf numFmtId="0" fontId="9" fillId="0" borderId="7" xfId="0" applyFont="1" applyBorder="1"/>
    <xf numFmtId="43" fontId="3" fillId="0" borderId="15" xfId="0" applyNumberFormat="1" applyFont="1" applyBorder="1" applyAlignment="1">
      <alignment horizontal="right"/>
    </xf>
    <xf numFmtId="0" fontId="9" fillId="0" borderId="11" xfId="0" applyFont="1" applyFill="1" applyBorder="1" applyAlignment="1">
      <alignment horizontal="left" indent="14"/>
    </xf>
    <xf numFmtId="43" fontId="9" fillId="0" borderId="53" xfId="0" applyNumberFormat="1" applyFont="1" applyBorder="1" applyAlignment="1">
      <alignment horizontal="right"/>
    </xf>
    <xf numFmtId="43" fontId="3" fillId="0" borderId="5" xfId="0" applyNumberFormat="1" applyFont="1" applyBorder="1" applyAlignment="1">
      <alignment horizontal="right"/>
    </xf>
    <xf numFmtId="43" fontId="3" fillId="0" borderId="34" xfId="0" applyNumberFormat="1" applyFont="1" applyBorder="1" applyAlignment="1">
      <alignment horizontal="right"/>
    </xf>
    <xf numFmtId="0" fontId="9" fillId="0" borderId="11" xfId="0" applyFont="1" applyFill="1" applyBorder="1" applyAlignment="1">
      <alignment horizontal="left" indent="17"/>
    </xf>
    <xf numFmtId="3" fontId="3" fillId="0" borderId="39" xfId="0" applyNumberFormat="1" applyFont="1" applyBorder="1" applyAlignment="1">
      <alignment horizontal="right"/>
    </xf>
    <xf numFmtId="3" fontId="3" fillId="0" borderId="40" xfId="0" applyNumberFormat="1" applyFont="1" applyBorder="1" applyAlignment="1">
      <alignment horizontal="right"/>
    </xf>
    <xf numFmtId="0" fontId="1" fillId="7" borderId="1" xfId="0" applyFont="1" applyFill="1" applyBorder="1"/>
    <xf numFmtId="0" fontId="3" fillId="7" borderId="2" xfId="0" applyFont="1" applyFill="1" applyBorder="1"/>
    <xf numFmtId="3" fontId="3" fillId="7" borderId="2" xfId="0" applyNumberFormat="1" applyFont="1" applyFill="1" applyBorder="1" applyAlignment="1">
      <alignment horizontal="right"/>
    </xf>
    <xf numFmtId="3" fontId="3" fillId="7" borderId="3" xfId="0" applyNumberFormat="1" applyFont="1" applyFill="1" applyBorder="1" applyAlignment="1">
      <alignment horizontal="right"/>
    </xf>
    <xf numFmtId="3" fontId="3" fillId="7" borderId="4" xfId="0" applyNumberFormat="1" applyFont="1" applyFill="1" applyBorder="1" applyAlignment="1">
      <alignment horizontal="right"/>
    </xf>
    <xf numFmtId="0" fontId="1" fillId="0" borderId="21" xfId="0" applyFont="1" applyBorder="1"/>
    <xf numFmtId="0" fontId="9" fillId="0" borderId="22" xfId="0" applyFont="1" applyBorder="1"/>
    <xf numFmtId="0" fontId="1" fillId="7" borderId="6" xfId="0" applyFont="1" applyFill="1" applyBorder="1"/>
    <xf numFmtId="43" fontId="3" fillId="0" borderId="27" xfId="0" applyNumberFormat="1" applyFont="1" applyBorder="1" applyAlignment="1">
      <alignment horizontal="right"/>
    </xf>
    <xf numFmtId="43" fontId="4" fillId="0" borderId="34" xfId="0" applyNumberFormat="1" applyFont="1" applyBorder="1" applyAlignment="1">
      <alignment horizontal="right"/>
    </xf>
    <xf numFmtId="0" fontId="1" fillId="8" borderId="21" xfId="0" applyFont="1" applyFill="1" applyBorder="1"/>
    <xf numFmtId="0" fontId="1" fillId="0" borderId="6" xfId="0" applyFont="1" applyBorder="1"/>
    <xf numFmtId="0" fontId="1" fillId="2" borderId="10" xfId="0" applyFont="1" applyFill="1" applyBorder="1"/>
    <xf numFmtId="0" fontId="9" fillId="0" borderId="11" xfId="0" applyFont="1" applyBorder="1"/>
    <xf numFmtId="43" fontId="9" fillId="0" borderId="11" xfId="0" applyNumberFormat="1" applyFont="1" applyBorder="1" applyAlignment="1">
      <alignment horizontal="right"/>
    </xf>
    <xf numFmtId="43" fontId="9" fillId="0" borderId="12" xfId="0" applyNumberFormat="1" applyFont="1" applyBorder="1" applyAlignment="1">
      <alignment horizontal="right"/>
    </xf>
    <xf numFmtId="43" fontId="9" fillId="0" borderId="13" xfId="0" applyNumberFormat="1" applyFont="1" applyBorder="1" applyAlignment="1">
      <alignment horizontal="right"/>
    </xf>
    <xf numFmtId="0" fontId="1" fillId="3" borderId="10" xfId="0" applyFont="1" applyFill="1" applyBorder="1"/>
    <xf numFmtId="0" fontId="1" fillId="4" borderId="10" xfId="0" applyFont="1" applyFill="1" applyBorder="1"/>
    <xf numFmtId="43" fontId="1" fillId="0" borderId="12" xfId="0" applyNumberFormat="1" applyFont="1" applyBorder="1" applyAlignment="1">
      <alignment horizontal="right"/>
    </xf>
    <xf numFmtId="43" fontId="1" fillId="0" borderId="13" xfId="0" applyNumberFormat="1" applyFont="1" applyBorder="1" applyAlignment="1">
      <alignment horizontal="right"/>
    </xf>
    <xf numFmtId="0" fontId="1" fillId="5" borderId="10" xfId="0" applyFont="1" applyFill="1" applyBorder="1"/>
    <xf numFmtId="0" fontId="1" fillId="6" borderId="10" xfId="0" applyFont="1" applyFill="1" applyBorder="1"/>
    <xf numFmtId="0" fontId="9" fillId="0" borderId="11" xfId="0" applyFont="1" applyFill="1" applyBorder="1"/>
    <xf numFmtId="0" fontId="1" fillId="7" borderId="10" xfId="0" applyFont="1" applyFill="1" applyBorder="1"/>
    <xf numFmtId="0" fontId="1" fillId="0" borderId="11" xfId="0" applyFont="1" applyBorder="1" applyAlignment="1">
      <alignment horizontal="right"/>
    </xf>
    <xf numFmtId="43" fontId="1" fillId="0" borderId="11" xfId="0" applyNumberFormat="1" applyFont="1" applyBorder="1" applyAlignment="1">
      <alignment horizontal="right"/>
    </xf>
    <xf numFmtId="43" fontId="1" fillId="0" borderId="11" xfId="0" applyNumberFormat="1" applyFont="1" applyBorder="1"/>
    <xf numFmtId="43" fontId="1" fillId="0" borderId="12" xfId="0" applyNumberFormat="1" applyFont="1" applyBorder="1"/>
    <xf numFmtId="43" fontId="1" fillId="0" borderId="13" xfId="0" applyNumberFormat="1" applyFont="1" applyBorder="1"/>
    <xf numFmtId="0" fontId="1" fillId="8" borderId="11" xfId="0" applyFont="1" applyFill="1" applyBorder="1" applyAlignment="1">
      <alignment horizontal="right"/>
    </xf>
    <xf numFmtId="43" fontId="1" fillId="8" borderId="19" xfId="0" applyNumberFormat="1" applyFont="1" applyFill="1" applyBorder="1" applyAlignment="1">
      <alignment horizontal="right"/>
    </xf>
    <xf numFmtId="43" fontId="1" fillId="8" borderId="19" xfId="0" applyNumberFormat="1" applyFont="1" applyFill="1" applyBorder="1"/>
    <xf numFmtId="43" fontId="1" fillId="0" borderId="20" xfId="0" applyNumberFormat="1" applyFont="1" applyFill="1" applyBorder="1"/>
    <xf numFmtId="43" fontId="3" fillId="0" borderId="7" xfId="0" applyNumberFormat="1" applyFont="1" applyBorder="1"/>
    <xf numFmtId="43" fontId="3" fillId="0" borderId="8" xfId="0" applyNumberFormat="1" applyFont="1" applyBorder="1"/>
    <xf numFmtId="43" fontId="3" fillId="0" borderId="9" xfId="0" applyNumberFormat="1" applyFont="1" applyBorder="1"/>
    <xf numFmtId="43" fontId="9" fillId="8" borderId="19" xfId="0" applyNumberFormat="1" applyFont="1" applyFill="1" applyBorder="1"/>
    <xf numFmtId="43" fontId="3" fillId="0" borderId="15" xfId="0" applyNumberFormat="1" applyFont="1" applyFill="1" applyBorder="1"/>
    <xf numFmtId="0" fontId="9" fillId="0" borderId="26" xfId="0" applyFont="1" applyBorder="1" applyAlignment="1">
      <alignment horizontal="right"/>
    </xf>
    <xf numFmtId="43" fontId="3" fillId="0" borderId="22" xfId="0" applyNumberFormat="1" applyFont="1" applyBorder="1" applyAlignment="1">
      <alignment horizontal="right"/>
    </xf>
    <xf numFmtId="43" fontId="3" fillId="0" borderId="23" xfId="0" applyNumberFormat="1" applyFont="1" applyBorder="1" applyAlignment="1">
      <alignment horizontal="right"/>
    </xf>
    <xf numFmtId="43" fontId="3" fillId="0" borderId="24" xfId="0" applyNumberFormat="1" applyFont="1" applyBorder="1" applyAlignment="1">
      <alignment horizontal="right"/>
    </xf>
    <xf numFmtId="43" fontId="2" fillId="0" borderId="8" xfId="0" applyNumberFormat="1" applyFont="1" applyFill="1" applyBorder="1"/>
    <xf numFmtId="43" fontId="2" fillId="0" borderId="9" xfId="0" applyNumberFormat="1" applyFont="1" applyFill="1" applyBorder="1"/>
    <xf numFmtId="43" fontId="2" fillId="0" borderId="12" xfId="0" applyNumberFormat="1" applyFont="1" applyFill="1" applyBorder="1"/>
    <xf numFmtId="43" fontId="2" fillId="0" borderId="13" xfId="0" applyNumberFormat="1" applyFont="1" applyFill="1" applyBorder="1"/>
    <xf numFmtId="43" fontId="2" fillId="0" borderId="14" xfId="0" applyNumberFormat="1" applyFont="1" applyFill="1" applyBorder="1"/>
    <xf numFmtId="43" fontId="2" fillId="0" borderId="15" xfId="0" applyNumberFormat="1" applyFont="1" applyFill="1" applyBorder="1"/>
    <xf numFmtId="43" fontId="2" fillId="0" borderId="5" xfId="0" applyNumberFormat="1" applyFont="1" applyFill="1" applyBorder="1"/>
    <xf numFmtId="43" fontId="2" fillId="0" borderId="34" xfId="0" applyNumberFormat="1" applyFont="1" applyFill="1" applyBorder="1"/>
    <xf numFmtId="43" fontId="1" fillId="0" borderId="46" xfId="0" applyNumberFormat="1" applyFont="1" applyBorder="1" applyAlignment="1">
      <alignment horizontal="right"/>
    </xf>
    <xf numFmtId="43" fontId="2" fillId="0" borderId="44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43" fontId="9" fillId="0" borderId="18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1"/>
  <sheetViews>
    <sheetView tabSelected="1" workbookViewId="0">
      <selection activeCell="H15" sqref="H15"/>
    </sheetView>
  </sheetViews>
  <sheetFormatPr defaultRowHeight="15" x14ac:dyDescent="0.25"/>
  <cols>
    <col min="1" max="1" width="12.42578125" customWidth="1"/>
    <col min="2" max="2" width="32.5703125" customWidth="1"/>
    <col min="3" max="3" width="12.7109375" customWidth="1"/>
    <col min="4" max="4" width="11.7109375" customWidth="1"/>
    <col min="5" max="5" width="11.28515625" customWidth="1"/>
    <col min="6" max="6" width="11.5703125" customWidth="1"/>
  </cols>
  <sheetData>
    <row r="1" spans="1:7" ht="15.75" thickBot="1" x14ac:dyDescent="0.3">
      <c r="A1" s="257" t="s">
        <v>0</v>
      </c>
      <c r="B1" s="258"/>
      <c r="C1" s="258"/>
      <c r="D1" s="258"/>
      <c r="E1" s="259"/>
      <c r="F1" s="260"/>
    </row>
    <row r="2" spans="1:7" ht="15.75" thickBot="1" x14ac:dyDescent="0.3">
      <c r="A2" s="1" t="s">
        <v>1</v>
      </c>
      <c r="B2" s="2" t="s">
        <v>2</v>
      </c>
      <c r="C2" s="3" t="s">
        <v>3</v>
      </c>
      <c r="D2" s="3" t="s">
        <v>102</v>
      </c>
      <c r="E2" s="4" t="s">
        <v>4</v>
      </c>
      <c r="F2" s="5" t="s">
        <v>5</v>
      </c>
      <c r="G2" s="6" t="s">
        <v>6</v>
      </c>
    </row>
    <row r="3" spans="1:7" x14ac:dyDescent="0.25">
      <c r="A3" s="7">
        <v>101</v>
      </c>
      <c r="B3" s="8" t="s">
        <v>7</v>
      </c>
      <c r="C3" s="9"/>
      <c r="D3" s="9"/>
      <c r="E3" s="10"/>
      <c r="F3" s="11"/>
    </row>
    <row r="4" spans="1:7" x14ac:dyDescent="0.25">
      <c r="A4" s="12" t="s">
        <v>8</v>
      </c>
      <c r="B4" s="13"/>
      <c r="C4" s="14"/>
      <c r="D4" s="14"/>
      <c r="E4" s="15"/>
      <c r="F4" s="16"/>
    </row>
    <row r="5" spans="1:7" x14ac:dyDescent="0.25">
      <c r="A5" s="17">
        <v>1011</v>
      </c>
      <c r="B5" s="18" t="s">
        <v>9</v>
      </c>
      <c r="C5" s="19">
        <v>22924.12</v>
      </c>
      <c r="D5" s="20">
        <v>24100</v>
      </c>
      <c r="E5" s="21">
        <v>24069.759999999998</v>
      </c>
      <c r="F5" s="24">
        <f t="shared" ref="F5:F14" si="0">SUM(D5-E5)</f>
        <v>30.240000000001601</v>
      </c>
      <c r="G5" s="23" t="s">
        <v>103</v>
      </c>
    </row>
    <row r="6" spans="1:7" x14ac:dyDescent="0.25">
      <c r="A6" s="17">
        <v>1013</v>
      </c>
      <c r="B6" s="18" t="s">
        <v>10</v>
      </c>
      <c r="C6" s="19">
        <v>368.82</v>
      </c>
      <c r="D6" s="20">
        <v>200</v>
      </c>
      <c r="E6" s="21">
        <v>197.19</v>
      </c>
      <c r="F6" s="24">
        <f t="shared" si="0"/>
        <v>2.8100000000000023</v>
      </c>
    </row>
    <row r="7" spans="1:7" x14ac:dyDescent="0.25">
      <c r="A7" s="17">
        <v>1014</v>
      </c>
      <c r="B7" s="18" t="s">
        <v>11</v>
      </c>
      <c r="C7" s="19">
        <v>193.32</v>
      </c>
      <c r="D7" s="20">
        <v>300</v>
      </c>
      <c r="E7" s="21">
        <v>183.4</v>
      </c>
      <c r="F7" s="24">
        <f>SUM(D7-E7)</f>
        <v>116.6</v>
      </c>
    </row>
    <row r="8" spans="1:7" x14ac:dyDescent="0.25">
      <c r="A8" s="17">
        <v>1015</v>
      </c>
      <c r="B8" s="18" t="s">
        <v>12</v>
      </c>
      <c r="C8" s="19">
        <v>91</v>
      </c>
      <c r="D8" s="20">
        <v>180</v>
      </c>
      <c r="E8" s="21">
        <v>70</v>
      </c>
      <c r="F8" s="24">
        <f t="shared" si="0"/>
        <v>110</v>
      </c>
    </row>
    <row r="9" spans="1:7" x14ac:dyDescent="0.25">
      <c r="A9" s="17">
        <v>1016</v>
      </c>
      <c r="B9" s="18" t="s">
        <v>13</v>
      </c>
      <c r="C9" s="19">
        <v>1784.57</v>
      </c>
      <c r="D9" s="20">
        <v>1500</v>
      </c>
      <c r="E9" s="21">
        <v>1843.6700000000003</v>
      </c>
      <c r="F9" s="22">
        <f t="shared" si="0"/>
        <v>-343.6700000000003</v>
      </c>
      <c r="G9" s="23" t="s">
        <v>14</v>
      </c>
    </row>
    <row r="10" spans="1:7" x14ac:dyDescent="0.25">
      <c r="A10" s="17">
        <v>1017</v>
      </c>
      <c r="B10" s="18" t="s">
        <v>15</v>
      </c>
      <c r="C10" s="19">
        <v>3377</v>
      </c>
      <c r="D10" s="20">
        <v>3500</v>
      </c>
      <c r="E10" s="21">
        <v>3110</v>
      </c>
      <c r="F10" s="24">
        <f t="shared" si="0"/>
        <v>390</v>
      </c>
    </row>
    <row r="11" spans="1:7" x14ac:dyDescent="0.25">
      <c r="A11" s="17">
        <v>1018</v>
      </c>
      <c r="B11" s="18" t="s">
        <v>16</v>
      </c>
      <c r="C11" s="19">
        <v>315.51</v>
      </c>
      <c r="D11" s="20">
        <v>360</v>
      </c>
      <c r="E11" s="21">
        <v>385.68</v>
      </c>
      <c r="F11" s="22">
        <f t="shared" si="0"/>
        <v>-25.680000000000007</v>
      </c>
    </row>
    <row r="12" spans="1:7" x14ac:dyDescent="0.25">
      <c r="A12" s="17">
        <v>1019</v>
      </c>
      <c r="B12" s="18" t="s">
        <v>17</v>
      </c>
      <c r="C12" s="19">
        <v>970.85</v>
      </c>
      <c r="D12" s="20">
        <v>1200</v>
      </c>
      <c r="E12" s="21">
        <v>284</v>
      </c>
      <c r="F12" s="24">
        <f t="shared" si="0"/>
        <v>916</v>
      </c>
      <c r="G12" s="23" t="s">
        <v>18</v>
      </c>
    </row>
    <row r="13" spans="1:7" x14ac:dyDescent="0.25">
      <c r="A13" s="17">
        <v>1020</v>
      </c>
      <c r="B13" s="18" t="s">
        <v>19</v>
      </c>
      <c r="C13" s="19">
        <v>725.8</v>
      </c>
      <c r="D13" s="20">
        <v>800</v>
      </c>
      <c r="E13" s="21">
        <v>798.4</v>
      </c>
      <c r="F13" s="24">
        <f t="shared" si="0"/>
        <v>1.6000000000000227</v>
      </c>
    </row>
    <row r="14" spans="1:7" x14ac:dyDescent="0.25">
      <c r="A14" s="17">
        <v>1021</v>
      </c>
      <c r="B14" s="18" t="s">
        <v>20</v>
      </c>
      <c r="C14" s="19">
        <v>0</v>
      </c>
      <c r="D14" s="20">
        <v>300</v>
      </c>
      <c r="E14" s="21">
        <v>80</v>
      </c>
      <c r="F14" s="24">
        <f t="shared" si="0"/>
        <v>220</v>
      </c>
    </row>
    <row r="15" spans="1:7" x14ac:dyDescent="0.25">
      <c r="A15" s="17">
        <v>1022</v>
      </c>
      <c r="B15" s="18" t="s">
        <v>21</v>
      </c>
      <c r="C15" s="19">
        <v>3079.07</v>
      </c>
      <c r="D15" s="20">
        <v>2700</v>
      </c>
      <c r="E15" s="21">
        <v>3126.13</v>
      </c>
      <c r="F15" s="25" t="s">
        <v>22</v>
      </c>
    </row>
    <row r="16" spans="1:7" x14ac:dyDescent="0.25">
      <c r="A16" s="17">
        <v>1023</v>
      </c>
      <c r="B16" s="18" t="s">
        <v>23</v>
      </c>
      <c r="C16" s="19">
        <v>0</v>
      </c>
      <c r="D16" s="20">
        <v>100</v>
      </c>
      <c r="E16" s="21">
        <v>0</v>
      </c>
      <c r="F16" s="24">
        <f>SUM(D16-E16)</f>
        <v>100</v>
      </c>
    </row>
    <row r="17" spans="1:7" x14ac:dyDescent="0.25">
      <c r="A17" s="17">
        <v>1024</v>
      </c>
      <c r="B17" s="18" t="s">
        <v>24</v>
      </c>
      <c r="C17" s="19">
        <v>20.83</v>
      </c>
      <c r="D17" s="20">
        <v>50</v>
      </c>
      <c r="E17" s="21">
        <v>140.6</v>
      </c>
      <c r="F17" s="22">
        <f>SUM(D17-E17)</f>
        <v>-90.6</v>
      </c>
      <c r="G17" s="23" t="s">
        <v>25</v>
      </c>
    </row>
    <row r="18" spans="1:7" x14ac:dyDescent="0.25">
      <c r="A18" s="17">
        <v>1025</v>
      </c>
      <c r="B18" s="18" t="s">
        <v>26</v>
      </c>
      <c r="C18" s="19">
        <v>234.05</v>
      </c>
      <c r="D18" s="20">
        <v>500</v>
      </c>
      <c r="E18" s="21">
        <v>457.41</v>
      </c>
      <c r="F18" s="24">
        <f>SUM(D18-E18)</f>
        <v>42.589999999999975</v>
      </c>
    </row>
    <row r="19" spans="1:7" x14ac:dyDescent="0.25">
      <c r="A19" s="17">
        <v>1026</v>
      </c>
      <c r="B19" s="18" t="s">
        <v>27</v>
      </c>
      <c r="C19" s="19">
        <v>0</v>
      </c>
      <c r="D19" s="20">
        <v>0</v>
      </c>
      <c r="E19" s="21">
        <v>0</v>
      </c>
      <c r="F19" s="24">
        <v>0</v>
      </c>
    </row>
    <row r="20" spans="1:7" x14ac:dyDescent="0.25">
      <c r="A20" s="17">
        <v>1027</v>
      </c>
      <c r="B20" s="18" t="s">
        <v>28</v>
      </c>
      <c r="C20" s="19">
        <v>625</v>
      </c>
      <c r="D20" s="20">
        <v>0</v>
      </c>
      <c r="E20" s="21">
        <v>200</v>
      </c>
      <c r="F20" s="22">
        <v>-200</v>
      </c>
      <c r="G20" s="23" t="s">
        <v>29</v>
      </c>
    </row>
    <row r="21" spans="1:7" x14ac:dyDescent="0.25">
      <c r="A21" s="17">
        <v>1028</v>
      </c>
      <c r="B21" s="18" t="s">
        <v>30</v>
      </c>
      <c r="C21" s="19">
        <v>977.24</v>
      </c>
      <c r="D21" s="20">
        <v>0</v>
      </c>
      <c r="E21" s="21">
        <v>184.59</v>
      </c>
      <c r="F21" s="22">
        <v>-184.59</v>
      </c>
    </row>
    <row r="22" spans="1:7" x14ac:dyDescent="0.25">
      <c r="A22" s="17">
        <v>1029</v>
      </c>
      <c r="B22" s="18" t="s">
        <v>31</v>
      </c>
      <c r="C22" s="19">
        <v>7430.72</v>
      </c>
      <c r="D22" s="20">
        <v>6000</v>
      </c>
      <c r="E22" s="26">
        <v>7404.3500000000013</v>
      </c>
      <c r="F22" s="27">
        <f>SUM(D22-E22)</f>
        <v>-1404.3500000000013</v>
      </c>
    </row>
    <row r="23" spans="1:7" x14ac:dyDescent="0.25">
      <c r="A23" s="17"/>
      <c r="B23" s="28" t="s">
        <v>32</v>
      </c>
      <c r="C23" s="29">
        <f>SUM(C5:C22)</f>
        <v>43117.9</v>
      </c>
      <c r="D23" s="30">
        <f>SUM(D5:D22)</f>
        <v>41790</v>
      </c>
      <c r="E23" s="30">
        <f>SUM(E5:E22)</f>
        <v>42535.18</v>
      </c>
      <c r="F23" s="112">
        <f>SUM(D23-E23)</f>
        <v>-745.18000000000029</v>
      </c>
    </row>
    <row r="24" spans="1:7" x14ac:dyDescent="0.25">
      <c r="A24" s="17" t="s">
        <v>33</v>
      </c>
      <c r="B24" s="28"/>
      <c r="C24" s="32"/>
      <c r="D24" s="33"/>
      <c r="E24" s="34"/>
      <c r="F24" s="35"/>
    </row>
    <row r="25" spans="1:7" x14ac:dyDescent="0.25">
      <c r="A25" s="17">
        <v>1101</v>
      </c>
      <c r="B25" s="18" t="s">
        <v>34</v>
      </c>
      <c r="C25" s="19">
        <v>38.4</v>
      </c>
      <c r="D25" s="20">
        <v>0</v>
      </c>
      <c r="E25" s="21">
        <v>0</v>
      </c>
      <c r="F25" s="24">
        <v>0</v>
      </c>
    </row>
    <row r="26" spans="1:7" x14ac:dyDescent="0.25">
      <c r="A26" s="17">
        <v>1102</v>
      </c>
      <c r="B26" s="18" t="s">
        <v>35</v>
      </c>
      <c r="C26" s="19">
        <v>9.44</v>
      </c>
      <c r="D26" s="20">
        <v>10</v>
      </c>
      <c r="E26" s="21">
        <v>32.14</v>
      </c>
      <c r="F26" s="36" t="s">
        <v>36</v>
      </c>
    </row>
    <row r="27" spans="1:7" x14ac:dyDescent="0.25">
      <c r="A27" s="17">
        <v>1103</v>
      </c>
      <c r="B27" s="18" t="s">
        <v>37</v>
      </c>
      <c r="C27" s="37">
        <v>5782.77</v>
      </c>
      <c r="D27" s="20">
        <v>6000</v>
      </c>
      <c r="E27" s="21">
        <v>6597.34</v>
      </c>
      <c r="F27" s="38">
        <v>597.34</v>
      </c>
    </row>
    <row r="28" spans="1:7" x14ac:dyDescent="0.25">
      <c r="A28" s="17">
        <v>1104</v>
      </c>
      <c r="B28" s="18" t="s">
        <v>38</v>
      </c>
      <c r="C28" s="39">
        <v>448.2</v>
      </c>
      <c r="D28" s="40">
        <v>0</v>
      </c>
      <c r="E28" s="26">
        <v>148.5</v>
      </c>
      <c r="F28" s="41">
        <v>148.5</v>
      </c>
    </row>
    <row r="29" spans="1:7" x14ac:dyDescent="0.25">
      <c r="A29" s="17"/>
      <c r="B29" s="28" t="s">
        <v>32</v>
      </c>
      <c r="C29" s="29">
        <f>SUM(C25:C28)</f>
        <v>6278.81</v>
      </c>
      <c r="D29" s="30">
        <f>SUM(D25:D28)</f>
        <v>6010</v>
      </c>
      <c r="E29" s="30">
        <f>SUM(E25:E28)</f>
        <v>6777.9800000000005</v>
      </c>
      <c r="F29" s="42" t="s">
        <v>101</v>
      </c>
    </row>
    <row r="30" spans="1:7" x14ac:dyDescent="0.25">
      <c r="A30" s="17"/>
      <c r="B30" s="28"/>
      <c r="C30" s="43"/>
      <c r="D30" s="44"/>
      <c r="E30" s="45"/>
      <c r="F30" s="46"/>
    </row>
    <row r="31" spans="1:7" ht="15.75" thickBot="1" x14ac:dyDescent="0.3">
      <c r="A31" s="17"/>
      <c r="B31" s="28" t="s">
        <v>39</v>
      </c>
      <c r="C31" s="47">
        <f>SUM(C23-C29)</f>
        <v>36839.090000000004</v>
      </c>
      <c r="D31" s="48">
        <f>SUM(D23-D29)</f>
        <v>35780</v>
      </c>
      <c r="E31" s="48">
        <f>SUM(E23-E29)</f>
        <v>35757.199999999997</v>
      </c>
      <c r="F31" s="49">
        <f>SUM(D31-E31)</f>
        <v>22.80000000000291</v>
      </c>
    </row>
    <row r="32" spans="1:7" ht="16.5" thickTop="1" thickBot="1" x14ac:dyDescent="0.3">
      <c r="A32" s="50"/>
      <c r="B32" s="51"/>
      <c r="C32" s="52"/>
      <c r="D32" s="53"/>
      <c r="E32" s="54"/>
      <c r="F32" s="55"/>
    </row>
    <row r="33" spans="1:6" ht="15.75" thickBot="1" x14ac:dyDescent="0.3">
      <c r="A33" s="50"/>
      <c r="B33" s="51"/>
      <c r="C33" s="52"/>
      <c r="D33" s="53"/>
      <c r="E33" s="54"/>
      <c r="F33" s="55"/>
    </row>
    <row r="34" spans="1:6" ht="15.75" thickBot="1" x14ac:dyDescent="0.3">
      <c r="A34" s="56" t="s">
        <v>1</v>
      </c>
      <c r="B34" s="57" t="s">
        <v>2</v>
      </c>
      <c r="C34" s="3" t="s">
        <v>3</v>
      </c>
      <c r="D34" s="3" t="s">
        <v>102</v>
      </c>
      <c r="E34" s="4" t="s">
        <v>4</v>
      </c>
      <c r="F34" s="5" t="s">
        <v>5</v>
      </c>
    </row>
    <row r="35" spans="1:6" x14ac:dyDescent="0.25">
      <c r="A35" s="7">
        <v>102</v>
      </c>
      <c r="B35" s="8" t="s">
        <v>40</v>
      </c>
      <c r="C35" s="9"/>
      <c r="D35" s="9"/>
      <c r="E35" s="10"/>
      <c r="F35" s="11"/>
    </row>
    <row r="36" spans="1:6" x14ac:dyDescent="0.25">
      <c r="A36" s="12" t="s">
        <v>8</v>
      </c>
      <c r="B36" s="13"/>
      <c r="C36" s="14"/>
      <c r="D36" s="14"/>
      <c r="E36" s="15"/>
      <c r="F36" s="16"/>
    </row>
    <row r="37" spans="1:6" x14ac:dyDescent="0.25">
      <c r="A37" s="17">
        <v>1021</v>
      </c>
      <c r="B37" s="58" t="s">
        <v>41</v>
      </c>
      <c r="C37" s="59">
        <v>8629.6</v>
      </c>
      <c r="D37" s="20">
        <v>10100</v>
      </c>
      <c r="E37" s="21">
        <v>6933.2</v>
      </c>
      <c r="F37" s="24">
        <f>SUM(D37-E37)</f>
        <v>3166.8</v>
      </c>
    </row>
    <row r="38" spans="1:6" x14ac:dyDescent="0.25">
      <c r="A38" s="17">
        <v>1022</v>
      </c>
      <c r="B38" s="58" t="s">
        <v>42</v>
      </c>
      <c r="C38" s="59">
        <v>1150</v>
      </c>
      <c r="D38" s="20">
        <v>2300</v>
      </c>
      <c r="E38" s="21">
        <v>2300</v>
      </c>
      <c r="F38" s="24">
        <f>SUM(D38-E38)</f>
        <v>0</v>
      </c>
    </row>
    <row r="39" spans="1:6" x14ac:dyDescent="0.25">
      <c r="A39" s="17"/>
      <c r="B39" s="58"/>
      <c r="C39" s="60"/>
      <c r="D39" s="40"/>
      <c r="E39" s="26"/>
      <c r="F39" s="41"/>
    </row>
    <row r="40" spans="1:6" x14ac:dyDescent="0.25">
      <c r="A40" s="17"/>
      <c r="B40" s="28" t="s">
        <v>32</v>
      </c>
      <c r="C40" s="30">
        <f>SUM(C37:C39)</f>
        <v>9779.6</v>
      </c>
      <c r="D40" s="30">
        <f>SUM(D35:D38)</f>
        <v>12400</v>
      </c>
      <c r="E40" s="30">
        <f>SUM(E37:E39)</f>
        <v>9233.2000000000007</v>
      </c>
      <c r="F40" s="31">
        <f>SUM(F37:F39)</f>
        <v>3166.8</v>
      </c>
    </row>
    <row r="41" spans="1:6" x14ac:dyDescent="0.25">
      <c r="A41" s="17" t="s">
        <v>33</v>
      </c>
      <c r="B41" s="58"/>
      <c r="C41" s="61"/>
      <c r="D41" s="61"/>
      <c r="E41" s="62"/>
      <c r="F41" s="63"/>
    </row>
    <row r="42" spans="1:6" x14ac:dyDescent="0.25">
      <c r="A42" s="17">
        <v>1201</v>
      </c>
      <c r="B42" s="58" t="s">
        <v>34</v>
      </c>
      <c r="C42" s="59"/>
      <c r="D42" s="20">
        <v>0</v>
      </c>
      <c r="E42" s="21">
        <v>0</v>
      </c>
      <c r="F42" s="24">
        <v>0</v>
      </c>
    </row>
    <row r="43" spans="1:6" x14ac:dyDescent="0.25">
      <c r="A43" s="17">
        <v>1202</v>
      </c>
      <c r="B43" s="58" t="s">
        <v>43</v>
      </c>
      <c r="C43" s="59">
        <v>0</v>
      </c>
      <c r="D43" s="20">
        <v>0</v>
      </c>
      <c r="E43" s="21">
        <v>0</v>
      </c>
      <c r="F43" s="24">
        <v>0</v>
      </c>
    </row>
    <row r="44" spans="1:6" x14ac:dyDescent="0.25">
      <c r="A44" s="17">
        <v>1203</v>
      </c>
      <c r="B44" s="58" t="s">
        <v>44</v>
      </c>
      <c r="C44" s="60">
        <v>851.54</v>
      </c>
      <c r="D44" s="40">
        <v>0</v>
      </c>
      <c r="E44" s="26"/>
      <c r="F44" s="41">
        <v>0</v>
      </c>
    </row>
    <row r="45" spans="1:6" x14ac:dyDescent="0.25">
      <c r="A45" s="17"/>
      <c r="B45" s="28" t="s">
        <v>32</v>
      </c>
      <c r="C45" s="30">
        <v>851.54</v>
      </c>
      <c r="D45" s="30">
        <v>0</v>
      </c>
      <c r="E45" s="30">
        <v>0</v>
      </c>
      <c r="F45" s="31">
        <v>0</v>
      </c>
    </row>
    <row r="46" spans="1:6" x14ac:dyDescent="0.25">
      <c r="A46" s="17"/>
      <c r="B46" s="28"/>
      <c r="C46" s="44"/>
      <c r="D46" s="44"/>
      <c r="E46" s="45"/>
      <c r="F46" s="46"/>
    </row>
    <row r="47" spans="1:6" ht="15.75" thickBot="1" x14ac:dyDescent="0.3">
      <c r="A47" s="64"/>
      <c r="B47" s="28" t="s">
        <v>39</v>
      </c>
      <c r="C47" s="47">
        <f>SUM(C40-C45)</f>
        <v>8928.0600000000013</v>
      </c>
      <c r="D47" s="47">
        <f>+D40-D45</f>
        <v>12400</v>
      </c>
      <c r="E47" s="47">
        <f>SUM(E40-E45)</f>
        <v>9233.2000000000007</v>
      </c>
      <c r="F47" s="65">
        <f>SUM(F40-F45)</f>
        <v>3166.8</v>
      </c>
    </row>
    <row r="48" spans="1:6" ht="16.5" thickTop="1" thickBot="1" x14ac:dyDescent="0.3">
      <c r="A48" s="66"/>
      <c r="B48" s="67"/>
      <c r="C48" s="68"/>
      <c r="D48" s="68"/>
      <c r="E48" s="69"/>
      <c r="F48" s="70"/>
    </row>
    <row r="49" spans="1:6" ht="15.75" thickBot="1" x14ac:dyDescent="0.3">
      <c r="A49" s="1" t="s">
        <v>1</v>
      </c>
      <c r="B49" s="57" t="s">
        <v>2</v>
      </c>
      <c r="C49" s="3" t="s">
        <v>45</v>
      </c>
      <c r="D49" s="3" t="s">
        <v>102</v>
      </c>
      <c r="E49" s="4" t="s">
        <v>4</v>
      </c>
      <c r="F49" s="5" t="s">
        <v>5</v>
      </c>
    </row>
    <row r="50" spans="1:6" x14ac:dyDescent="0.25">
      <c r="A50" s="7">
        <v>103</v>
      </c>
      <c r="B50" s="8" t="s">
        <v>46</v>
      </c>
      <c r="C50" s="9"/>
      <c r="D50" s="9"/>
      <c r="E50" s="10"/>
      <c r="F50" s="11"/>
    </row>
    <row r="51" spans="1:6" x14ac:dyDescent="0.25">
      <c r="A51" s="12" t="s">
        <v>8</v>
      </c>
      <c r="B51" s="13"/>
      <c r="C51" s="14"/>
      <c r="D51" s="14"/>
      <c r="E51" s="15"/>
      <c r="F51" s="16"/>
    </row>
    <row r="52" spans="1:6" x14ac:dyDescent="0.25">
      <c r="A52" s="17">
        <v>1031</v>
      </c>
      <c r="B52" s="18" t="s">
        <v>47</v>
      </c>
      <c r="C52" s="20">
        <v>258.64999999999998</v>
      </c>
      <c r="D52" s="20">
        <v>200</v>
      </c>
      <c r="E52" s="21">
        <v>26.4</v>
      </c>
      <c r="F52" s="24">
        <f>SUM(D52-E52)</f>
        <v>173.6</v>
      </c>
    </row>
    <row r="53" spans="1:6" x14ac:dyDescent="0.25">
      <c r="A53" s="17">
        <v>1032</v>
      </c>
      <c r="B53" s="18" t="s">
        <v>48</v>
      </c>
      <c r="C53" s="20">
        <v>263.32</v>
      </c>
      <c r="D53" s="20">
        <v>300</v>
      </c>
      <c r="E53" s="21">
        <v>100</v>
      </c>
      <c r="F53" s="24">
        <v>200</v>
      </c>
    </row>
    <row r="54" spans="1:6" x14ac:dyDescent="0.25">
      <c r="A54" s="17">
        <v>1033</v>
      </c>
      <c r="B54" s="18" t="s">
        <v>49</v>
      </c>
      <c r="C54" s="40">
        <v>0</v>
      </c>
      <c r="D54" s="40">
        <v>500</v>
      </c>
      <c r="E54" s="26">
        <v>0</v>
      </c>
      <c r="F54" s="41">
        <v>500</v>
      </c>
    </row>
    <row r="55" spans="1:6" x14ac:dyDescent="0.25">
      <c r="A55" s="17"/>
      <c r="B55" s="28" t="s">
        <v>32</v>
      </c>
      <c r="C55" s="30">
        <f>SUM(C52:C54)</f>
        <v>521.97</v>
      </c>
      <c r="D55" s="30">
        <f>SUM(D50:D54)</f>
        <v>1000</v>
      </c>
      <c r="E55" s="30">
        <f>SUM(E52:E54)</f>
        <v>126.4</v>
      </c>
      <c r="F55" s="31">
        <f>SUM(F52:F54)</f>
        <v>873.6</v>
      </c>
    </row>
    <row r="56" spans="1:6" x14ac:dyDescent="0.25">
      <c r="A56" s="17" t="s">
        <v>33</v>
      </c>
      <c r="B56" s="58"/>
      <c r="C56" s="61"/>
      <c r="D56" s="61"/>
      <c r="E56" s="62"/>
      <c r="F56" s="63"/>
    </row>
    <row r="57" spans="1:6" x14ac:dyDescent="0.25">
      <c r="A57" s="17">
        <v>1301</v>
      </c>
      <c r="B57" s="58" t="s">
        <v>34</v>
      </c>
      <c r="C57" s="60">
        <v>0</v>
      </c>
      <c r="D57" s="40">
        <v>0</v>
      </c>
      <c r="E57" s="26">
        <v>0</v>
      </c>
      <c r="F57" s="41">
        <v>0</v>
      </c>
    </row>
    <row r="58" spans="1:6" x14ac:dyDescent="0.25">
      <c r="A58" s="17"/>
      <c r="B58" s="28" t="s">
        <v>32</v>
      </c>
      <c r="C58" s="30">
        <v>0</v>
      </c>
      <c r="D58" s="30">
        <f>SUM(D57)</f>
        <v>0</v>
      </c>
      <c r="E58" s="30">
        <v>0</v>
      </c>
      <c r="F58" s="31">
        <v>0</v>
      </c>
    </row>
    <row r="59" spans="1:6" x14ac:dyDescent="0.25">
      <c r="A59" s="17"/>
      <c r="B59" s="28"/>
      <c r="C59" s="71"/>
      <c r="D59" s="44"/>
      <c r="E59" s="72"/>
      <c r="F59" s="73"/>
    </row>
    <row r="60" spans="1:6" ht="15.75" thickBot="1" x14ac:dyDescent="0.3">
      <c r="A60" s="64"/>
      <c r="B60" s="28" t="s">
        <v>39</v>
      </c>
      <c r="C60" s="74">
        <f>SUM(C55-C58)</f>
        <v>521.97</v>
      </c>
      <c r="D60" s="47">
        <f>+D55-D58</f>
        <v>1000</v>
      </c>
      <c r="E60" s="75">
        <f>SUM(E55-E58)</f>
        <v>126.4</v>
      </c>
      <c r="F60" s="76">
        <v>873.6</v>
      </c>
    </row>
    <row r="61" spans="1:6" ht="16.5" thickTop="1" thickBot="1" x14ac:dyDescent="0.3">
      <c r="A61" s="66"/>
      <c r="B61" s="67"/>
      <c r="C61" s="77"/>
      <c r="D61" s="77"/>
      <c r="E61" s="69"/>
      <c r="F61" s="70"/>
    </row>
    <row r="62" spans="1:6" ht="15.75" thickBot="1" x14ac:dyDescent="0.3">
      <c r="A62" s="78"/>
      <c r="B62" s="79"/>
      <c r="C62" s="80"/>
      <c r="D62" s="80"/>
      <c r="E62" s="81"/>
      <c r="F62" s="82"/>
    </row>
    <row r="63" spans="1:6" ht="15.75" thickBot="1" x14ac:dyDescent="0.3">
      <c r="A63" s="261" t="s">
        <v>50</v>
      </c>
      <c r="B63" s="262"/>
      <c r="C63" s="262"/>
      <c r="D63" s="262"/>
      <c r="E63" s="263"/>
      <c r="F63" s="264"/>
    </row>
    <row r="64" spans="1:6" ht="15.75" thickBot="1" x14ac:dyDescent="0.3">
      <c r="A64" s="1" t="s">
        <v>1</v>
      </c>
      <c r="B64" s="2" t="s">
        <v>2</v>
      </c>
      <c r="C64" s="83" t="s">
        <v>3</v>
      </c>
      <c r="D64" s="83" t="s">
        <v>102</v>
      </c>
      <c r="E64" s="84" t="s">
        <v>4</v>
      </c>
      <c r="F64" s="85" t="s">
        <v>5</v>
      </c>
    </row>
    <row r="65" spans="1:7" x14ac:dyDescent="0.25">
      <c r="A65" s="86">
        <v>201</v>
      </c>
      <c r="B65" s="87"/>
      <c r="C65" s="88"/>
      <c r="D65" s="89"/>
      <c r="E65" s="90"/>
      <c r="F65" s="91"/>
    </row>
    <row r="66" spans="1:7" x14ac:dyDescent="0.25">
      <c r="A66" s="92" t="s">
        <v>8</v>
      </c>
      <c r="B66" s="93"/>
      <c r="C66" s="94"/>
      <c r="D66" s="95"/>
      <c r="E66" s="96"/>
      <c r="F66" s="97"/>
    </row>
    <row r="67" spans="1:7" x14ac:dyDescent="0.25">
      <c r="A67" s="98">
        <v>2011</v>
      </c>
      <c r="B67" s="99" t="s">
        <v>51</v>
      </c>
      <c r="C67" s="100">
        <v>15234.11</v>
      </c>
      <c r="D67" s="101">
        <v>17000</v>
      </c>
      <c r="E67" s="102">
        <v>16707.11</v>
      </c>
      <c r="F67" s="103">
        <f>SUM(D67-E67)</f>
        <v>292.88999999999942</v>
      </c>
    </row>
    <row r="68" spans="1:7" x14ac:dyDescent="0.25">
      <c r="A68" s="98">
        <v>2012</v>
      </c>
      <c r="B68" s="99" t="s">
        <v>52</v>
      </c>
      <c r="C68" s="100">
        <v>271.20999999999998</v>
      </c>
      <c r="D68" s="101">
        <v>500</v>
      </c>
      <c r="E68" s="102">
        <v>0</v>
      </c>
      <c r="F68" s="103">
        <v>500</v>
      </c>
    </row>
    <row r="69" spans="1:7" x14ac:dyDescent="0.25">
      <c r="A69" s="98">
        <v>2013</v>
      </c>
      <c r="B69" s="99" t="s">
        <v>53</v>
      </c>
      <c r="C69" s="100">
        <v>0</v>
      </c>
      <c r="D69" s="101">
        <v>150</v>
      </c>
      <c r="E69" s="102">
        <v>0</v>
      </c>
      <c r="F69" s="103">
        <v>150</v>
      </c>
    </row>
    <row r="70" spans="1:7" x14ac:dyDescent="0.25">
      <c r="A70" s="98">
        <v>4029</v>
      </c>
      <c r="B70" s="99"/>
      <c r="C70" s="100"/>
      <c r="D70" s="101"/>
      <c r="E70" s="102"/>
      <c r="F70" s="103"/>
    </row>
    <row r="71" spans="1:7" x14ac:dyDescent="0.25">
      <c r="A71" s="98">
        <v>4032</v>
      </c>
      <c r="B71" s="99"/>
      <c r="C71" s="100"/>
      <c r="D71" s="101"/>
      <c r="E71" s="102"/>
      <c r="F71" s="103"/>
    </row>
    <row r="72" spans="1:7" x14ac:dyDescent="0.25">
      <c r="A72" s="98">
        <v>2014</v>
      </c>
      <c r="B72" s="99" t="s">
        <v>54</v>
      </c>
      <c r="C72" s="100">
        <v>131.63999999999999</v>
      </c>
      <c r="D72" s="101">
        <v>300</v>
      </c>
      <c r="E72" s="102">
        <v>0</v>
      </c>
      <c r="F72" s="103">
        <v>300</v>
      </c>
    </row>
    <row r="73" spans="1:7" x14ac:dyDescent="0.25">
      <c r="A73" s="98">
        <v>4034</v>
      </c>
      <c r="B73" s="99"/>
      <c r="C73" s="101"/>
      <c r="D73" s="101"/>
      <c r="E73" s="102"/>
      <c r="F73" s="103"/>
    </row>
    <row r="74" spans="1:7" x14ac:dyDescent="0.25">
      <c r="A74" s="98">
        <v>2015</v>
      </c>
      <c r="B74" s="99" t="s">
        <v>55</v>
      </c>
      <c r="C74" s="101">
        <v>0</v>
      </c>
      <c r="D74" s="101">
        <v>500</v>
      </c>
      <c r="E74" s="102">
        <v>95.83</v>
      </c>
      <c r="F74" s="103">
        <f>SUM(D74-E74)</f>
        <v>404.17</v>
      </c>
    </row>
    <row r="75" spans="1:7" x14ac:dyDescent="0.25">
      <c r="A75" s="98">
        <v>2016</v>
      </c>
      <c r="B75" s="99" t="s">
        <v>56</v>
      </c>
      <c r="C75" s="101">
        <v>56.53</v>
      </c>
      <c r="D75" s="101">
        <v>500</v>
      </c>
      <c r="E75" s="102">
        <v>811.25</v>
      </c>
      <c r="F75" s="104">
        <f>SUM(D75-E75)</f>
        <v>-311.25</v>
      </c>
    </row>
    <row r="76" spans="1:7" x14ac:dyDescent="0.25">
      <c r="A76" s="98">
        <v>2017</v>
      </c>
      <c r="B76" s="99" t="s">
        <v>57</v>
      </c>
      <c r="C76" s="101">
        <v>0</v>
      </c>
      <c r="D76" s="101">
        <v>0</v>
      </c>
      <c r="E76" s="102">
        <v>0</v>
      </c>
      <c r="F76" s="103">
        <v>0</v>
      </c>
    </row>
    <row r="77" spans="1:7" x14ac:dyDescent="0.25">
      <c r="A77" s="98">
        <v>2018</v>
      </c>
      <c r="B77" s="99" t="s">
        <v>58</v>
      </c>
      <c r="C77" s="101">
        <v>0</v>
      </c>
      <c r="D77" s="101">
        <v>0</v>
      </c>
      <c r="E77" s="102">
        <v>0</v>
      </c>
      <c r="F77" s="103">
        <v>0</v>
      </c>
    </row>
    <row r="78" spans="1:7" x14ac:dyDescent="0.25">
      <c r="A78" s="98">
        <v>2019</v>
      </c>
      <c r="B78" s="99" t="s">
        <v>59</v>
      </c>
      <c r="C78" s="105">
        <v>7717.25</v>
      </c>
      <c r="D78" s="105">
        <v>12865</v>
      </c>
      <c r="E78" s="106">
        <v>5590.1</v>
      </c>
      <c r="F78" s="107">
        <f>SUM(D78-E78)</f>
        <v>7274.9</v>
      </c>
      <c r="G78" t="s">
        <v>100</v>
      </c>
    </row>
    <row r="79" spans="1:7" x14ac:dyDescent="0.25">
      <c r="A79" s="92"/>
      <c r="B79" s="28" t="s">
        <v>32</v>
      </c>
      <c r="C79" s="30">
        <f>SUM(C67:C78)</f>
        <v>23410.739999999998</v>
      </c>
      <c r="D79" s="30">
        <f>SUM(D67:D78)</f>
        <v>31815</v>
      </c>
      <c r="E79" s="108">
        <f>SUM(E67:E78)</f>
        <v>23204.29</v>
      </c>
      <c r="F79" s="109">
        <f>SUM(D78-E78)</f>
        <v>7274.9</v>
      </c>
    </row>
    <row r="80" spans="1:7" x14ac:dyDescent="0.25">
      <c r="A80" s="92" t="s">
        <v>33</v>
      </c>
      <c r="B80" s="99"/>
      <c r="C80" s="110"/>
      <c r="D80" s="110"/>
      <c r="E80" s="247"/>
      <c r="F80" s="248"/>
    </row>
    <row r="81" spans="1:6" x14ac:dyDescent="0.25">
      <c r="A81" s="92">
        <v>2101</v>
      </c>
      <c r="B81" s="99" t="s">
        <v>60</v>
      </c>
      <c r="C81" s="101">
        <v>0</v>
      </c>
      <c r="D81" s="101">
        <v>200</v>
      </c>
      <c r="E81" s="249">
        <v>0</v>
      </c>
      <c r="F81" s="250">
        <v>-200</v>
      </c>
    </row>
    <row r="82" spans="1:6" x14ac:dyDescent="0.25">
      <c r="A82" s="92">
        <v>2102</v>
      </c>
      <c r="B82" s="99" t="s">
        <v>61</v>
      </c>
      <c r="C82" s="105">
        <v>0</v>
      </c>
      <c r="D82" s="105">
        <v>12865</v>
      </c>
      <c r="E82" s="251">
        <v>12716.35</v>
      </c>
      <c r="F82" s="252">
        <v>-148.65</v>
      </c>
    </row>
    <row r="83" spans="1:6" x14ac:dyDescent="0.25">
      <c r="A83" s="92">
        <v>2103</v>
      </c>
      <c r="B83" s="99" t="s">
        <v>34</v>
      </c>
      <c r="C83" s="111"/>
      <c r="D83" s="111"/>
      <c r="E83" s="253">
        <v>781.86</v>
      </c>
      <c r="F83" s="254">
        <v>781.86</v>
      </c>
    </row>
    <row r="84" spans="1:6" x14ac:dyDescent="0.25">
      <c r="A84" s="92"/>
      <c r="B84" s="28" t="s">
        <v>32</v>
      </c>
      <c r="C84" s="30">
        <v>0</v>
      </c>
      <c r="D84" s="30">
        <f>SUM(D81:D83)</f>
        <v>13065</v>
      </c>
      <c r="E84" s="30">
        <f>SUM(E81:E83)</f>
        <v>13498.210000000001</v>
      </c>
      <c r="F84" s="31">
        <f>SUM(D84-E84)</f>
        <v>-433.21000000000095</v>
      </c>
    </row>
    <row r="85" spans="1:6" x14ac:dyDescent="0.25">
      <c r="A85" s="92"/>
      <c r="B85" s="28"/>
      <c r="C85" s="44"/>
      <c r="D85" s="44"/>
      <c r="E85" s="45"/>
      <c r="F85" s="46"/>
    </row>
    <row r="86" spans="1:6" ht="15.75" thickBot="1" x14ac:dyDescent="0.3">
      <c r="A86" s="17"/>
      <c r="B86" s="28" t="s">
        <v>39</v>
      </c>
      <c r="C86" s="47">
        <f>SUM(C79-C84)</f>
        <v>23410.739999999998</v>
      </c>
      <c r="D86" s="47">
        <f>+D79-D84</f>
        <v>18750</v>
      </c>
      <c r="E86" s="47">
        <f>SUM(E79-E84)</f>
        <v>9706.08</v>
      </c>
      <c r="F86" s="65">
        <f>SUM(D86-E86)</f>
        <v>9043.92</v>
      </c>
    </row>
    <row r="87" spans="1:6" ht="16.5" thickTop="1" thickBot="1" x14ac:dyDescent="0.3">
      <c r="A87" s="66"/>
      <c r="B87" s="67"/>
      <c r="C87" s="77"/>
      <c r="D87" s="77"/>
      <c r="E87" s="69"/>
      <c r="F87" s="70"/>
    </row>
    <row r="88" spans="1:6" x14ac:dyDescent="0.25">
      <c r="A88" s="113" t="s">
        <v>62</v>
      </c>
      <c r="B88" s="114"/>
      <c r="C88" s="115"/>
      <c r="D88" s="115"/>
      <c r="E88" s="116"/>
      <c r="F88" s="117"/>
    </row>
    <row r="89" spans="1:6" ht="15.75" thickBot="1" x14ac:dyDescent="0.3">
      <c r="A89" s="66" t="s">
        <v>1</v>
      </c>
      <c r="B89" s="118" t="s">
        <v>2</v>
      </c>
      <c r="C89" s="119" t="s">
        <v>3</v>
      </c>
      <c r="D89" s="119" t="s">
        <v>102</v>
      </c>
      <c r="E89" s="120" t="s">
        <v>4</v>
      </c>
      <c r="F89" s="121" t="s">
        <v>5</v>
      </c>
    </row>
    <row r="90" spans="1:6" x14ac:dyDescent="0.25">
      <c r="A90" s="122">
        <v>301</v>
      </c>
      <c r="B90" s="123"/>
      <c r="C90" s="124"/>
      <c r="D90" s="124"/>
      <c r="E90" s="125"/>
      <c r="F90" s="126"/>
    </row>
    <row r="91" spans="1:6" x14ac:dyDescent="0.25">
      <c r="A91" s="64" t="s">
        <v>8</v>
      </c>
      <c r="B91" s="127"/>
      <c r="C91" s="128"/>
      <c r="D91" s="128"/>
      <c r="E91" s="129"/>
      <c r="F91" s="130"/>
    </row>
    <row r="92" spans="1:6" x14ac:dyDescent="0.25">
      <c r="A92" s="64">
        <v>3011</v>
      </c>
      <c r="B92" s="127" t="s">
        <v>63</v>
      </c>
      <c r="C92" s="19">
        <v>503.5</v>
      </c>
      <c r="D92" s="19">
        <v>550</v>
      </c>
      <c r="E92" s="131">
        <v>525.20000000000005</v>
      </c>
      <c r="F92" s="132">
        <f>SUM(D92-E92)</f>
        <v>24.799999999999955</v>
      </c>
    </row>
    <row r="93" spans="1:6" x14ac:dyDescent="0.25">
      <c r="A93" s="64">
        <v>3012</v>
      </c>
      <c r="B93" s="127" t="s">
        <v>64</v>
      </c>
      <c r="C93" s="19">
        <v>3038.25</v>
      </c>
      <c r="D93" s="19">
        <v>2000</v>
      </c>
      <c r="E93" s="131">
        <v>1151.2</v>
      </c>
      <c r="F93" s="132">
        <f>SUM(D93-E93)</f>
        <v>848.8</v>
      </c>
    </row>
    <row r="94" spans="1:6" x14ac:dyDescent="0.25">
      <c r="A94" s="64">
        <v>3013</v>
      </c>
      <c r="B94" s="127" t="s">
        <v>65</v>
      </c>
      <c r="C94" s="37">
        <v>420</v>
      </c>
      <c r="D94" s="37">
        <v>600</v>
      </c>
      <c r="E94" s="133">
        <v>463.89</v>
      </c>
      <c r="F94" s="134">
        <f>SUM(D94-E94)</f>
        <v>136.11000000000001</v>
      </c>
    </row>
    <row r="95" spans="1:6" x14ac:dyDescent="0.25">
      <c r="A95" s="64"/>
      <c r="B95" s="135" t="s">
        <v>32</v>
      </c>
      <c r="C95" s="136">
        <f>SUM(C92:C94)</f>
        <v>3961.75</v>
      </c>
      <c r="D95" s="136">
        <f>SUM(D92:D94)</f>
        <v>3150</v>
      </c>
      <c r="E95" s="137">
        <f>SUM(E92:E94)</f>
        <v>2140.29</v>
      </c>
      <c r="F95" s="138">
        <f>SUM(D95-E95)</f>
        <v>1009.71</v>
      </c>
    </row>
    <row r="96" spans="1:6" x14ac:dyDescent="0.25">
      <c r="A96" s="92" t="s">
        <v>33</v>
      </c>
      <c r="B96" s="127"/>
      <c r="C96" s="139"/>
      <c r="D96" s="139"/>
      <c r="E96" s="140"/>
      <c r="F96" s="141"/>
    </row>
    <row r="97" spans="1:6" x14ac:dyDescent="0.25">
      <c r="A97" s="92">
        <v>3101</v>
      </c>
      <c r="B97" s="127" t="s">
        <v>66</v>
      </c>
      <c r="C97" s="37">
        <v>7245</v>
      </c>
      <c r="D97" s="37">
        <v>3500</v>
      </c>
      <c r="E97" s="142">
        <v>4605</v>
      </c>
      <c r="F97" s="256">
        <v>1105</v>
      </c>
    </row>
    <row r="98" spans="1:6" x14ac:dyDescent="0.25">
      <c r="A98" s="92"/>
      <c r="B98" s="135" t="s">
        <v>32</v>
      </c>
      <c r="C98" s="265">
        <v>7245</v>
      </c>
      <c r="D98" s="136">
        <f>SUM(D97)</f>
        <v>3500</v>
      </c>
      <c r="E98" s="143">
        <f>SUM(E97)</f>
        <v>4605</v>
      </c>
      <c r="F98" s="255">
        <f>SUM(D98-E98)</f>
        <v>-1105</v>
      </c>
    </row>
    <row r="99" spans="1:6" x14ac:dyDescent="0.25">
      <c r="A99" s="92"/>
      <c r="B99" s="135"/>
      <c r="C99" s="139"/>
      <c r="D99" s="144"/>
      <c r="E99" s="145"/>
      <c r="F99" s="146"/>
    </row>
    <row r="100" spans="1:6" ht="15.75" thickBot="1" x14ac:dyDescent="0.3">
      <c r="A100" s="92"/>
      <c r="B100" s="147" t="s">
        <v>67</v>
      </c>
      <c r="C100" s="148">
        <f>SUM(C95-C97)</f>
        <v>-3283.25</v>
      </c>
      <c r="D100" s="148">
        <f>SUM(D95-D97)</f>
        <v>-350</v>
      </c>
      <c r="E100" s="75">
        <f>SUM(E95-E98)</f>
        <v>-2464.71</v>
      </c>
      <c r="F100" s="76">
        <v>2114.71</v>
      </c>
    </row>
    <row r="101" spans="1:6" ht="16.5" thickTop="1" thickBot="1" x14ac:dyDescent="0.3">
      <c r="A101" s="149"/>
      <c r="B101" s="150"/>
      <c r="C101" s="77"/>
      <c r="D101" s="77"/>
      <c r="E101" s="151"/>
      <c r="F101" s="152"/>
    </row>
    <row r="102" spans="1:6" ht="15.75" thickBot="1" x14ac:dyDescent="0.3">
      <c r="A102" s="153" t="s">
        <v>68</v>
      </c>
      <c r="B102" s="154"/>
      <c r="C102" s="155"/>
      <c r="D102" s="155"/>
      <c r="E102" s="156"/>
      <c r="F102" s="157"/>
    </row>
    <row r="103" spans="1:6" ht="15.75" thickBot="1" x14ac:dyDescent="0.3">
      <c r="A103" s="158" t="s">
        <v>1</v>
      </c>
      <c r="B103" s="159" t="s">
        <v>2</v>
      </c>
      <c r="C103" s="160" t="s">
        <v>3</v>
      </c>
      <c r="D103" s="161" t="s">
        <v>102</v>
      </c>
      <c r="E103" s="162" t="s">
        <v>4</v>
      </c>
      <c r="F103" s="163" t="s">
        <v>5</v>
      </c>
    </row>
    <row r="104" spans="1:6" x14ac:dyDescent="0.25">
      <c r="A104" s="164">
        <v>401</v>
      </c>
      <c r="B104" s="165"/>
      <c r="C104" s="124"/>
      <c r="D104" s="124"/>
      <c r="E104" s="125"/>
      <c r="F104" s="126"/>
    </row>
    <row r="105" spans="1:6" x14ac:dyDescent="0.25">
      <c r="A105" s="92" t="s">
        <v>8</v>
      </c>
      <c r="B105" s="166"/>
      <c r="C105" s="128"/>
      <c r="D105" s="128"/>
      <c r="E105" s="167"/>
      <c r="F105" s="168"/>
    </row>
    <row r="106" spans="1:6" x14ac:dyDescent="0.25">
      <c r="A106" s="92">
        <v>4011</v>
      </c>
      <c r="B106" s="169" t="s">
        <v>69</v>
      </c>
      <c r="C106" s="19">
        <v>107.07</v>
      </c>
      <c r="D106" s="19">
        <v>500</v>
      </c>
      <c r="E106" s="170">
        <v>368.75</v>
      </c>
      <c r="F106" s="171">
        <f>SUM(D106-E106)</f>
        <v>131.25</v>
      </c>
    </row>
    <row r="107" spans="1:6" x14ac:dyDescent="0.25">
      <c r="A107" s="92">
        <v>4012</v>
      </c>
      <c r="B107" s="169" t="s">
        <v>70</v>
      </c>
      <c r="C107" s="19">
        <v>6109.5</v>
      </c>
      <c r="D107" s="19">
        <v>5000</v>
      </c>
      <c r="E107" s="170">
        <v>6061.2</v>
      </c>
      <c r="F107" s="172">
        <f>SUM(D107-E107)</f>
        <v>-1061.1999999999998</v>
      </c>
    </row>
    <row r="108" spans="1:6" x14ac:dyDescent="0.25">
      <c r="A108" s="92">
        <v>4013</v>
      </c>
      <c r="B108" s="169" t="s">
        <v>71</v>
      </c>
      <c r="C108" s="19">
        <v>200</v>
      </c>
      <c r="D108" s="19">
        <v>250</v>
      </c>
      <c r="E108" s="170">
        <v>215</v>
      </c>
      <c r="F108" s="172">
        <f>SUM(D108-D109)</f>
        <v>-350</v>
      </c>
    </row>
    <row r="109" spans="1:6" x14ac:dyDescent="0.25">
      <c r="A109" s="92">
        <v>4014</v>
      </c>
      <c r="B109" s="169" t="s">
        <v>72</v>
      </c>
      <c r="C109" s="19">
        <v>276.18</v>
      </c>
      <c r="D109" s="19">
        <v>600</v>
      </c>
      <c r="E109" s="170">
        <v>418.93</v>
      </c>
      <c r="F109" s="171">
        <f>SUM(D109-E109)</f>
        <v>181.07</v>
      </c>
    </row>
    <row r="110" spans="1:6" x14ac:dyDescent="0.25">
      <c r="A110" s="92">
        <v>4015</v>
      </c>
      <c r="B110" s="169" t="s">
        <v>73</v>
      </c>
      <c r="C110" s="19">
        <v>50</v>
      </c>
      <c r="D110" s="19">
        <v>500</v>
      </c>
      <c r="E110" s="170">
        <v>1050</v>
      </c>
      <c r="F110" s="172">
        <f>SUM(D110-E110)</f>
        <v>-550</v>
      </c>
    </row>
    <row r="111" spans="1:6" x14ac:dyDescent="0.25">
      <c r="A111" s="92">
        <v>4016</v>
      </c>
      <c r="B111" s="169" t="s">
        <v>74</v>
      </c>
      <c r="C111" s="19">
        <v>690</v>
      </c>
      <c r="D111" s="19">
        <v>700</v>
      </c>
      <c r="E111" s="170">
        <v>710</v>
      </c>
      <c r="F111" s="172">
        <v>-10</v>
      </c>
    </row>
    <row r="112" spans="1:6" x14ac:dyDescent="0.25">
      <c r="A112" s="92">
        <v>4017</v>
      </c>
      <c r="B112" s="169" t="s">
        <v>75</v>
      </c>
      <c r="C112" s="37">
        <v>463.57</v>
      </c>
      <c r="D112" s="37">
        <v>1000</v>
      </c>
      <c r="E112" s="173">
        <v>1132.6300000000001</v>
      </c>
      <c r="F112" s="174">
        <v>-166.15</v>
      </c>
    </row>
    <row r="113" spans="1:7" x14ac:dyDescent="0.25">
      <c r="A113" s="92"/>
      <c r="B113" s="135" t="s">
        <v>32</v>
      </c>
      <c r="C113" s="136">
        <f>SUM(C106:C112)</f>
        <v>7896.32</v>
      </c>
      <c r="D113" s="136">
        <f>SUM(D106:D112)</f>
        <v>8550</v>
      </c>
      <c r="E113" s="136">
        <f>SUM(E106:E112)</f>
        <v>9956.510000000002</v>
      </c>
      <c r="F113" s="175">
        <f>SUM(F106:F112)</f>
        <v>-1825.03</v>
      </c>
    </row>
    <row r="114" spans="1:7" x14ac:dyDescent="0.25">
      <c r="A114" s="92" t="s">
        <v>33</v>
      </c>
      <c r="B114" s="166"/>
      <c r="C114" s="139"/>
      <c r="D114" s="139"/>
      <c r="E114" s="176"/>
      <c r="F114" s="177"/>
    </row>
    <row r="115" spans="1:7" x14ac:dyDescent="0.25">
      <c r="A115" s="92">
        <v>4101</v>
      </c>
      <c r="B115" s="169" t="s">
        <v>76</v>
      </c>
      <c r="C115" s="19">
        <v>727.45</v>
      </c>
      <c r="D115" s="19">
        <v>600</v>
      </c>
      <c r="E115" s="170">
        <v>617</v>
      </c>
      <c r="F115" s="178">
        <v>17</v>
      </c>
    </row>
    <row r="116" spans="1:7" x14ac:dyDescent="0.25">
      <c r="A116" s="92">
        <v>4102</v>
      </c>
      <c r="B116" s="169" t="s">
        <v>77</v>
      </c>
      <c r="C116" s="37">
        <v>0</v>
      </c>
      <c r="D116" s="37">
        <v>100</v>
      </c>
      <c r="E116" s="173">
        <v>845</v>
      </c>
      <c r="F116" s="179">
        <v>745</v>
      </c>
    </row>
    <row r="117" spans="1:7" x14ac:dyDescent="0.25">
      <c r="A117" s="92"/>
      <c r="B117" s="135" t="s">
        <v>32</v>
      </c>
      <c r="C117" s="136">
        <f>SUM(C115:C116)</f>
        <v>727.45</v>
      </c>
      <c r="D117" s="136">
        <f>SUM(D115:D116)</f>
        <v>700</v>
      </c>
      <c r="E117" s="136">
        <f>SUM(E115:E116)</f>
        <v>1462</v>
      </c>
      <c r="F117" s="180">
        <v>762</v>
      </c>
    </row>
    <row r="118" spans="1:7" x14ac:dyDescent="0.25">
      <c r="A118" s="92"/>
      <c r="B118" s="135"/>
      <c r="C118" s="139"/>
      <c r="D118" s="144"/>
      <c r="E118" s="181"/>
      <c r="F118" s="182"/>
    </row>
    <row r="119" spans="1:7" ht="15.75" thickBot="1" x14ac:dyDescent="0.3">
      <c r="A119" s="92"/>
      <c r="B119" s="147" t="s">
        <v>67</v>
      </c>
      <c r="C119" s="148">
        <f>SUM(C113-C117)</f>
        <v>7168.87</v>
      </c>
      <c r="D119" s="148">
        <f>SUM(+D113-D117)</f>
        <v>7850</v>
      </c>
      <c r="E119" s="148">
        <f>SUM(E113-E117)</f>
        <v>8494.510000000002</v>
      </c>
      <c r="F119" s="183">
        <f>SUM(F113,F117)</f>
        <v>-1063.03</v>
      </c>
    </row>
    <row r="120" spans="1:7" ht="16.5" thickTop="1" thickBot="1" x14ac:dyDescent="0.3">
      <c r="A120" s="66"/>
      <c r="B120" s="67"/>
      <c r="C120" s="77"/>
      <c r="D120" s="77"/>
      <c r="E120" s="69"/>
      <c r="F120" s="70"/>
    </row>
    <row r="121" spans="1:7" ht="15.75" thickBot="1" x14ac:dyDescent="0.3">
      <c r="A121" s="184" t="s">
        <v>78</v>
      </c>
      <c r="B121" s="185"/>
      <c r="C121" s="186"/>
      <c r="D121" s="186"/>
      <c r="E121" s="187"/>
      <c r="F121" s="188"/>
    </row>
    <row r="122" spans="1:7" ht="15.75" thickBot="1" x14ac:dyDescent="0.3">
      <c r="A122" s="189" t="s">
        <v>1</v>
      </c>
      <c r="B122" s="190" t="s">
        <v>2</v>
      </c>
      <c r="C122" s="191" t="s">
        <v>3</v>
      </c>
      <c r="D122" s="191" t="s">
        <v>102</v>
      </c>
      <c r="E122" s="192" t="s">
        <v>79</v>
      </c>
      <c r="F122" s="193" t="s">
        <v>5</v>
      </c>
    </row>
    <row r="123" spans="1:7" x14ac:dyDescent="0.25">
      <c r="A123" s="194">
        <v>501</v>
      </c>
      <c r="B123" s="195" t="s">
        <v>80</v>
      </c>
      <c r="C123" s="124"/>
      <c r="D123" s="124"/>
      <c r="E123" s="125"/>
      <c r="F123" s="126"/>
    </row>
    <row r="124" spans="1:7" x14ac:dyDescent="0.25">
      <c r="A124" s="64" t="s">
        <v>8</v>
      </c>
      <c r="B124" s="127"/>
      <c r="C124" s="128"/>
      <c r="D124" s="128"/>
      <c r="E124" s="167"/>
      <c r="F124" s="168"/>
    </row>
    <row r="125" spans="1:7" x14ac:dyDescent="0.25">
      <c r="A125" s="64">
        <v>5011</v>
      </c>
      <c r="B125" s="127" t="s">
        <v>81</v>
      </c>
      <c r="C125" s="19">
        <v>4530.33</v>
      </c>
      <c r="D125" s="19">
        <v>7000</v>
      </c>
      <c r="E125" s="170">
        <v>0</v>
      </c>
      <c r="F125" s="171">
        <v>7000</v>
      </c>
      <c r="G125" s="23" t="s">
        <v>82</v>
      </c>
    </row>
    <row r="126" spans="1:7" x14ac:dyDescent="0.25">
      <c r="A126" s="64">
        <v>5012</v>
      </c>
      <c r="B126" s="58" t="s">
        <v>83</v>
      </c>
      <c r="C126" s="37">
        <v>370</v>
      </c>
      <c r="D126" s="37">
        <v>520</v>
      </c>
      <c r="E126" s="173">
        <v>510</v>
      </c>
      <c r="F126" s="196">
        <v>10</v>
      </c>
    </row>
    <row r="127" spans="1:7" x14ac:dyDescent="0.25">
      <c r="A127" s="64"/>
      <c r="B127" s="197" t="s">
        <v>32</v>
      </c>
      <c r="C127" s="198">
        <f>SUM(C125:C126)</f>
        <v>4900.33</v>
      </c>
      <c r="D127" s="198">
        <f>SUM(D125:D126)</f>
        <v>7520</v>
      </c>
      <c r="E127" s="137">
        <v>510</v>
      </c>
      <c r="F127" s="175">
        <f>SUM(F125:F126)</f>
        <v>7010</v>
      </c>
    </row>
    <row r="128" spans="1:7" x14ac:dyDescent="0.25">
      <c r="A128" s="64" t="s">
        <v>33</v>
      </c>
      <c r="B128" s="127"/>
      <c r="C128" s="37"/>
      <c r="D128" s="37"/>
      <c r="E128" s="199"/>
      <c r="F128" s="200"/>
    </row>
    <row r="129" spans="1:7" x14ac:dyDescent="0.25">
      <c r="A129" s="64">
        <v>5101</v>
      </c>
      <c r="B129" s="197" t="s">
        <v>32</v>
      </c>
      <c r="C129" s="136">
        <v>0</v>
      </c>
      <c r="D129" s="136">
        <v>0</v>
      </c>
      <c r="E129" s="137">
        <v>0</v>
      </c>
      <c r="F129" s="175">
        <v>0</v>
      </c>
    </row>
    <row r="130" spans="1:7" x14ac:dyDescent="0.25">
      <c r="A130" s="64"/>
      <c r="B130" s="197"/>
      <c r="C130" s="139"/>
      <c r="D130" s="139"/>
      <c r="E130" s="176"/>
      <c r="F130" s="177"/>
    </row>
    <row r="131" spans="1:7" ht="15.75" thickBot="1" x14ac:dyDescent="0.3">
      <c r="A131" s="64"/>
      <c r="B131" s="201" t="s">
        <v>67</v>
      </c>
      <c r="C131" s="148">
        <f>SUM(C127-C129)</f>
        <v>4900.33</v>
      </c>
      <c r="D131" s="148">
        <v>7520</v>
      </c>
      <c r="E131" s="148">
        <f>SUM(E127-E129)</f>
        <v>510</v>
      </c>
      <c r="F131" s="183">
        <v>7010</v>
      </c>
    </row>
    <row r="132" spans="1:7" ht="15.75" thickTop="1" x14ac:dyDescent="0.25">
      <c r="A132" s="64"/>
      <c r="B132" s="127"/>
      <c r="C132" s="124"/>
      <c r="D132" s="124"/>
      <c r="E132" s="125"/>
      <c r="F132" s="126"/>
    </row>
    <row r="133" spans="1:7" ht="15.75" thickBot="1" x14ac:dyDescent="0.3">
      <c r="A133" s="66"/>
      <c r="B133" s="67"/>
      <c r="C133" s="68"/>
      <c r="D133" s="68"/>
      <c r="E133" s="202"/>
      <c r="F133" s="203"/>
    </row>
    <row r="134" spans="1:7" ht="15.75" thickBot="1" x14ac:dyDescent="0.3">
      <c r="A134" s="204" t="s">
        <v>84</v>
      </c>
      <c r="B134" s="205"/>
      <c r="C134" s="206"/>
      <c r="D134" s="206"/>
      <c r="E134" s="207"/>
      <c r="F134" s="208"/>
    </row>
    <row r="135" spans="1:7" ht="15.75" thickBot="1" x14ac:dyDescent="0.3">
      <c r="A135" s="209" t="s">
        <v>1</v>
      </c>
      <c r="B135" s="210" t="s">
        <v>2</v>
      </c>
      <c r="C135" s="160" t="s">
        <v>3</v>
      </c>
      <c r="D135" s="161" t="s">
        <v>102</v>
      </c>
      <c r="E135" s="162" t="s">
        <v>4</v>
      </c>
      <c r="F135" s="163" t="s">
        <v>5</v>
      </c>
    </row>
    <row r="136" spans="1:7" x14ac:dyDescent="0.25">
      <c r="A136" s="211">
        <v>601</v>
      </c>
      <c r="B136" s="123"/>
      <c r="C136" s="124"/>
      <c r="D136" s="124"/>
      <c r="E136" s="125"/>
      <c r="F136" s="126"/>
    </row>
    <row r="137" spans="1:7" x14ac:dyDescent="0.25">
      <c r="A137" s="64" t="s">
        <v>8</v>
      </c>
      <c r="B137" s="127"/>
      <c r="C137" s="128"/>
      <c r="D137" s="128"/>
      <c r="E137" s="167"/>
      <c r="F137" s="168"/>
    </row>
    <row r="138" spans="1:7" x14ac:dyDescent="0.25">
      <c r="A138" s="64">
        <v>6011</v>
      </c>
      <c r="B138" s="127" t="s">
        <v>85</v>
      </c>
      <c r="C138" s="19">
        <v>650</v>
      </c>
      <c r="D138" s="19">
        <v>650</v>
      </c>
      <c r="E138" s="170">
        <v>640</v>
      </c>
      <c r="F138" s="171">
        <v>10</v>
      </c>
    </row>
    <row r="139" spans="1:7" x14ac:dyDescent="0.25">
      <c r="A139" s="64">
        <v>6012</v>
      </c>
      <c r="B139" s="127" t="s">
        <v>86</v>
      </c>
      <c r="C139" s="19">
        <v>360</v>
      </c>
      <c r="D139" s="19">
        <v>400</v>
      </c>
      <c r="E139" s="170">
        <v>0</v>
      </c>
      <c r="F139" s="171">
        <v>400</v>
      </c>
      <c r="G139" s="23" t="s">
        <v>87</v>
      </c>
    </row>
    <row r="140" spans="1:7" x14ac:dyDescent="0.25">
      <c r="A140" s="64">
        <v>6013</v>
      </c>
      <c r="B140" s="58" t="s">
        <v>88</v>
      </c>
      <c r="C140" s="37">
        <v>1218.1600000000001</v>
      </c>
      <c r="D140" s="37">
        <v>1500</v>
      </c>
      <c r="E140" s="173">
        <v>1453.9</v>
      </c>
      <c r="F140" s="196">
        <v>1500</v>
      </c>
    </row>
    <row r="141" spans="1:7" x14ac:dyDescent="0.25">
      <c r="A141" s="64">
        <v>6014</v>
      </c>
      <c r="B141" s="58" t="s">
        <v>89</v>
      </c>
      <c r="C141" s="212">
        <v>235.97</v>
      </c>
      <c r="D141" s="212">
        <v>0</v>
      </c>
      <c r="E141" s="199">
        <v>37.5</v>
      </c>
      <c r="F141" s="213">
        <v>-37.5</v>
      </c>
    </row>
    <row r="142" spans="1:7" x14ac:dyDescent="0.25">
      <c r="A142" s="64"/>
      <c r="B142" s="197" t="s">
        <v>32</v>
      </c>
      <c r="C142" s="136">
        <f>SUM(C138:C141)</f>
        <v>2464.1299999999997</v>
      </c>
      <c r="D142" s="136">
        <f>SUM(D138:D141)</f>
        <v>2550</v>
      </c>
      <c r="E142" s="137">
        <f>SUM(E138:E141)</f>
        <v>2131.4</v>
      </c>
      <c r="F142" s="175">
        <f>SUM(D142-E142)</f>
        <v>418.59999999999991</v>
      </c>
    </row>
    <row r="143" spans="1:7" x14ac:dyDescent="0.25">
      <c r="A143" s="64" t="s">
        <v>33</v>
      </c>
      <c r="B143" s="127"/>
      <c r="C143" s="139"/>
      <c r="D143" s="139"/>
      <c r="E143" s="176"/>
      <c r="F143" s="177"/>
    </row>
    <row r="144" spans="1:7" x14ac:dyDescent="0.25">
      <c r="A144" s="64">
        <v>6101</v>
      </c>
      <c r="B144" s="58" t="s">
        <v>90</v>
      </c>
      <c r="C144" s="37">
        <v>1102.3</v>
      </c>
      <c r="D144" s="37">
        <v>1000</v>
      </c>
      <c r="E144" s="173">
        <v>1369.1</v>
      </c>
      <c r="F144" s="179">
        <v>369.1</v>
      </c>
    </row>
    <row r="145" spans="1:6" x14ac:dyDescent="0.25">
      <c r="A145" s="64"/>
      <c r="B145" s="197" t="s">
        <v>32</v>
      </c>
      <c r="C145" s="136">
        <f>SUM(C144)</f>
        <v>1102.3</v>
      </c>
      <c r="D145" s="136">
        <v>1000</v>
      </c>
      <c r="E145" s="137">
        <v>1369.1</v>
      </c>
      <c r="F145" s="180">
        <v>369.1</v>
      </c>
    </row>
    <row r="146" spans="1:6" x14ac:dyDescent="0.25">
      <c r="A146" s="64"/>
      <c r="B146" s="197"/>
      <c r="C146" s="139"/>
      <c r="D146" s="144"/>
      <c r="E146" s="181"/>
      <c r="F146" s="182"/>
    </row>
    <row r="147" spans="1:6" ht="15.75" thickBot="1" x14ac:dyDescent="0.3">
      <c r="A147" s="64"/>
      <c r="B147" s="201" t="s">
        <v>67</v>
      </c>
      <c r="C147" s="148">
        <f>SUM(C142-C145)</f>
        <v>1361.8299999999997</v>
      </c>
      <c r="D147" s="148">
        <f>SUM(D142-D145)</f>
        <v>1550</v>
      </c>
      <c r="E147" s="148">
        <f>SUM(E142-E145)</f>
        <v>762.30000000000018</v>
      </c>
      <c r="F147" s="65">
        <f>SUM(D147-E147)</f>
        <v>787.69999999999982</v>
      </c>
    </row>
    <row r="148" spans="1:6" ht="16.5" thickTop="1" thickBot="1" x14ac:dyDescent="0.3">
      <c r="A148" s="66"/>
      <c r="B148" s="67"/>
      <c r="C148" s="77"/>
      <c r="D148" s="77"/>
      <c r="E148" s="69"/>
      <c r="F148" s="70"/>
    </row>
    <row r="149" spans="1:6" ht="15.75" thickBot="1" x14ac:dyDescent="0.3">
      <c r="A149" s="214" t="s">
        <v>91</v>
      </c>
      <c r="B149" s="210" t="s">
        <v>2</v>
      </c>
      <c r="C149" s="160" t="s">
        <v>3</v>
      </c>
      <c r="D149" s="161" t="s">
        <v>102</v>
      </c>
      <c r="E149" s="162" t="s">
        <v>92</v>
      </c>
      <c r="F149" s="163" t="s">
        <v>5</v>
      </c>
    </row>
    <row r="150" spans="1:6" x14ac:dyDescent="0.25">
      <c r="A150" s="215" t="s">
        <v>93</v>
      </c>
      <c r="B150" s="123"/>
      <c r="C150" s="124"/>
      <c r="D150" s="124"/>
      <c r="E150" s="125"/>
      <c r="F150" s="126"/>
    </row>
    <row r="151" spans="1:6" x14ac:dyDescent="0.25">
      <c r="A151" s="216">
        <v>101</v>
      </c>
      <c r="B151" s="127" t="s">
        <v>94</v>
      </c>
      <c r="C151" s="19">
        <f>SUM(C31)</f>
        <v>36839.090000000004</v>
      </c>
      <c r="D151" s="19">
        <v>35780</v>
      </c>
      <c r="E151" s="170">
        <f>SUM(E31)</f>
        <v>35757.199999999997</v>
      </c>
      <c r="F151" s="171">
        <f>SUM(D151-E151)</f>
        <v>22.80000000000291</v>
      </c>
    </row>
    <row r="152" spans="1:6" x14ac:dyDescent="0.25">
      <c r="A152" s="216">
        <v>102</v>
      </c>
      <c r="B152" s="127" t="s">
        <v>95</v>
      </c>
      <c r="C152" s="19">
        <f>SUM(C37)</f>
        <v>8629.6</v>
      </c>
      <c r="D152" s="19">
        <v>12400</v>
      </c>
      <c r="E152" s="170">
        <f>SUM(E47)</f>
        <v>9233.2000000000007</v>
      </c>
      <c r="F152" s="171">
        <f>SUM(D152-E152)</f>
        <v>3166.7999999999993</v>
      </c>
    </row>
    <row r="153" spans="1:6" x14ac:dyDescent="0.25">
      <c r="A153" s="216">
        <v>103</v>
      </c>
      <c r="B153" s="127" t="s">
        <v>46</v>
      </c>
      <c r="C153" s="19">
        <f>SUM(C60)</f>
        <v>521.97</v>
      </c>
      <c r="D153" s="19">
        <v>1000</v>
      </c>
      <c r="E153" s="170">
        <f>SUM(E60)</f>
        <v>126.4</v>
      </c>
      <c r="F153" s="171">
        <f>SUM(D153-E153)</f>
        <v>873.6</v>
      </c>
    </row>
    <row r="154" spans="1:6" x14ac:dyDescent="0.25">
      <c r="A154" s="64"/>
      <c r="B154" s="217" t="s">
        <v>32</v>
      </c>
      <c r="C154" s="218">
        <f>SUM(C151:C153)</f>
        <v>45990.66</v>
      </c>
      <c r="D154" s="218">
        <v>49180</v>
      </c>
      <c r="E154" s="219">
        <f>SUM(E151:E153)</f>
        <v>45116.799999999996</v>
      </c>
      <c r="F154" s="220">
        <f>SUM(D154-E154)</f>
        <v>4063.2000000000044</v>
      </c>
    </row>
    <row r="155" spans="1:6" x14ac:dyDescent="0.25">
      <c r="A155" s="64"/>
      <c r="B155" s="127"/>
      <c r="C155" s="19"/>
      <c r="D155" s="19"/>
      <c r="E155" s="170"/>
      <c r="F155" s="171"/>
    </row>
    <row r="156" spans="1:6" x14ac:dyDescent="0.25">
      <c r="A156" s="221">
        <v>201</v>
      </c>
      <c r="B156" s="217" t="s">
        <v>50</v>
      </c>
      <c r="C156" s="218">
        <f>SUM(C86)</f>
        <v>23410.739999999998</v>
      </c>
      <c r="D156" s="218">
        <v>18750</v>
      </c>
      <c r="E156" s="219">
        <f>SUM(E86)</f>
        <v>9706.08</v>
      </c>
      <c r="F156" s="220">
        <f>SUM(F86)</f>
        <v>9043.92</v>
      </c>
    </row>
    <row r="157" spans="1:6" x14ac:dyDescent="0.25">
      <c r="A157" s="64"/>
      <c r="B157" s="127"/>
      <c r="C157" s="19"/>
      <c r="D157" s="19"/>
      <c r="E157" s="170"/>
      <c r="F157" s="171"/>
    </row>
    <row r="158" spans="1:6" x14ac:dyDescent="0.25">
      <c r="A158" s="222">
        <v>301</v>
      </c>
      <c r="B158" s="217" t="s">
        <v>62</v>
      </c>
      <c r="C158" s="218">
        <f>SUM(C100)</f>
        <v>-3283.25</v>
      </c>
      <c r="D158" s="218">
        <v>-350</v>
      </c>
      <c r="E158" s="223">
        <f>SUM(E100)</f>
        <v>-2464.71</v>
      </c>
      <c r="F158" s="224">
        <f>SUM(F100)</f>
        <v>2114.71</v>
      </c>
    </row>
    <row r="159" spans="1:6" x14ac:dyDescent="0.25">
      <c r="A159" s="64"/>
      <c r="B159" s="127"/>
      <c r="C159" s="19"/>
      <c r="D159" s="19"/>
      <c r="E159" s="170"/>
      <c r="F159" s="171"/>
    </row>
    <row r="160" spans="1:6" x14ac:dyDescent="0.25">
      <c r="A160" s="225">
        <v>401</v>
      </c>
      <c r="B160" s="217" t="s">
        <v>96</v>
      </c>
      <c r="C160" s="218">
        <f>SUM(C119)</f>
        <v>7168.87</v>
      </c>
      <c r="D160" s="218">
        <v>7850</v>
      </c>
      <c r="E160" s="219">
        <f>SUM(E119)</f>
        <v>8494.510000000002</v>
      </c>
      <c r="F160" s="220">
        <v>-644.51</v>
      </c>
    </row>
    <row r="161" spans="1:6" x14ac:dyDescent="0.25">
      <c r="A161" s="64"/>
      <c r="B161" s="127"/>
      <c r="C161" s="19"/>
      <c r="D161" s="19"/>
      <c r="E161" s="170"/>
      <c r="F161" s="171"/>
    </row>
    <row r="162" spans="1:6" x14ac:dyDescent="0.25">
      <c r="A162" s="226">
        <v>501</v>
      </c>
      <c r="B162" s="227" t="s">
        <v>78</v>
      </c>
      <c r="C162" s="218">
        <f>SUM(C131)</f>
        <v>4900.33</v>
      </c>
      <c r="D162" s="218">
        <v>7520</v>
      </c>
      <c r="E162" s="219">
        <f>SUM(E131)</f>
        <v>510</v>
      </c>
      <c r="F162" s="220">
        <f>SUM(F131)</f>
        <v>7010</v>
      </c>
    </row>
    <row r="163" spans="1:6" x14ac:dyDescent="0.25">
      <c r="A163" s="64"/>
      <c r="B163" s="127"/>
      <c r="C163" s="19"/>
      <c r="D163" s="19"/>
      <c r="E163" s="170"/>
      <c r="F163" s="171"/>
    </row>
    <row r="164" spans="1:6" x14ac:dyDescent="0.25">
      <c r="A164" s="228">
        <v>601</v>
      </c>
      <c r="B164" s="227" t="s">
        <v>84</v>
      </c>
      <c r="C164" s="218">
        <f>SUM(C147)</f>
        <v>1361.8299999999997</v>
      </c>
      <c r="D164" s="218">
        <v>1550</v>
      </c>
      <c r="E164" s="219">
        <f>SUM(E147)</f>
        <v>762.30000000000018</v>
      </c>
      <c r="F164" s="220">
        <f>SUM(F147)</f>
        <v>787.69999999999982</v>
      </c>
    </row>
    <row r="165" spans="1:6" x14ac:dyDescent="0.25">
      <c r="A165" s="64"/>
      <c r="B165" s="127"/>
      <c r="C165" s="19"/>
      <c r="D165" s="19"/>
      <c r="E165" s="170"/>
      <c r="F165" s="171"/>
    </row>
    <row r="166" spans="1:6" x14ac:dyDescent="0.25">
      <c r="A166" s="64"/>
      <c r="B166" s="127"/>
      <c r="C166" s="19"/>
      <c r="D166" s="19"/>
      <c r="E166" s="170"/>
      <c r="F166" s="171"/>
    </row>
    <row r="167" spans="1:6" x14ac:dyDescent="0.25">
      <c r="A167" s="64"/>
      <c r="B167" s="229"/>
      <c r="C167" s="230"/>
      <c r="D167" s="231"/>
      <c r="E167" s="232"/>
      <c r="F167" s="233"/>
    </row>
    <row r="168" spans="1:6" ht="15.75" thickBot="1" x14ac:dyDescent="0.3">
      <c r="A168" s="64"/>
      <c r="B168" s="234" t="s">
        <v>39</v>
      </c>
      <c r="C168" s="235">
        <f>SUM(C154:C167)</f>
        <v>79549.179999999993</v>
      </c>
      <c r="D168" s="236">
        <v>84500</v>
      </c>
      <c r="E168" s="236">
        <f>SUM(E154:E167)</f>
        <v>62124.98</v>
      </c>
      <c r="F168" s="237">
        <f>SUM(F154:F167)</f>
        <v>22375.020000000008</v>
      </c>
    </row>
    <row r="169" spans="1:6" ht="15.75" thickTop="1" x14ac:dyDescent="0.25">
      <c r="A169" s="64"/>
      <c r="B169" s="229" t="s">
        <v>97</v>
      </c>
      <c r="C169" s="43">
        <v>5000</v>
      </c>
      <c r="D169" s="238">
        <v>0</v>
      </c>
      <c r="E169" s="239">
        <v>0</v>
      </c>
      <c r="F169" s="240"/>
    </row>
    <row r="170" spans="1:6" ht="15.75" thickBot="1" x14ac:dyDescent="0.3">
      <c r="A170" s="64"/>
      <c r="B170" s="234" t="s">
        <v>98</v>
      </c>
      <c r="C170" s="235">
        <v>73000</v>
      </c>
      <c r="D170" s="241">
        <f>SUM(D168:D169)</f>
        <v>84500</v>
      </c>
      <c r="E170" s="241">
        <v>84500</v>
      </c>
      <c r="F170" s="242"/>
    </row>
    <row r="171" spans="1:6" ht="16.5" thickTop="1" thickBot="1" x14ac:dyDescent="0.3">
      <c r="A171" s="66"/>
      <c r="B171" s="243" t="s">
        <v>99</v>
      </c>
      <c r="C171" s="244">
        <f>SUM(C170-C168)</f>
        <v>-6549.179999999993</v>
      </c>
      <c r="D171" s="244">
        <v>0</v>
      </c>
      <c r="E171" s="245">
        <v>22375.02</v>
      </c>
      <c r="F171" s="246"/>
    </row>
  </sheetData>
  <mergeCells count="2">
    <mergeCell ref="A1:F1"/>
    <mergeCell ref="A63:F63"/>
  </mergeCells>
  <pageMargins left="0.7" right="0.7" top="0.75" bottom="0.75" header="0.3" footer="0.3"/>
  <pageSetup paperSize="9" orientation="landscape" r:id="rId1"/>
  <rowBreaks count="6" manualBreakCount="6">
    <brk id="61" max="16383" man="1"/>
    <brk id="87" max="16383" man="1"/>
    <brk id="101" max="16383" man="1"/>
    <brk id="120" max="16383" man="1"/>
    <brk id="133" max="16383" man="1"/>
    <brk id="1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Cate</dc:creator>
  <cp:lastModifiedBy>Cate</cp:lastModifiedBy>
  <cp:lastPrinted>2015-04-29T16:30:00Z</cp:lastPrinted>
  <dcterms:created xsi:type="dcterms:W3CDTF">2015-04-16T12:24:51Z</dcterms:created>
  <dcterms:modified xsi:type="dcterms:W3CDTF">2015-04-29T16:32:39Z</dcterms:modified>
</cp:coreProperties>
</file>